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95C58DFF-0F21-4AB6-BC87-EEF286BD7A5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36" i="1" l="1"/>
  <c r="B36" i="1"/>
  <c r="C34" i="1"/>
  <c r="B34" i="1"/>
  <c r="C29" i="1"/>
  <c r="C28" i="1"/>
  <c r="C27" i="1"/>
  <c r="B20" i="1"/>
  <c r="F10" i="1"/>
  <c r="I7" i="1"/>
  <c r="H7" i="1"/>
  <c r="F6" i="1"/>
  <c r="E8" i="1"/>
  <c r="E7" i="1"/>
  <c r="E6" i="1"/>
  <c r="C35" i="1" l="1"/>
  <c r="B35" i="1" l="1"/>
  <c r="E10" i="1" l="1"/>
  <c r="F38" i="1" l="1"/>
  <c r="H29" i="1" l="1"/>
  <c r="H28" i="1"/>
  <c r="H35" i="1"/>
  <c r="H34" i="1"/>
  <c r="G30" i="1" l="1"/>
  <c r="F37" i="1"/>
  <c r="H37" i="1" s="1"/>
  <c r="F36" i="1" l="1"/>
  <c r="F35" i="1"/>
  <c r="F34" i="1"/>
  <c r="G38" i="1" l="1"/>
  <c r="G37" i="1"/>
  <c r="G36" i="1"/>
  <c r="I36" i="1" s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I35" i="1" l="1"/>
  <c r="I34" i="1"/>
  <c r="H36" i="1"/>
  <c r="I37" i="1"/>
  <c r="H38" i="1"/>
  <c r="B17" i="1"/>
  <c r="B18" i="1" s="1"/>
  <c r="I27" i="1"/>
  <c r="F27" i="1"/>
  <c r="B19" i="1" l="1"/>
  <c r="B21" i="1"/>
  <c r="F28" i="1"/>
  <c r="G28" i="1"/>
  <c r="F29" i="1"/>
  <c r="G29" i="1"/>
  <c r="F30" i="1"/>
  <c r="I28" i="1" l="1"/>
  <c r="H30" i="1" l="1"/>
  <c r="G3" i="1" l="1"/>
</calcChain>
</file>

<file path=xl/sharedStrings.xml><?xml version="1.0" encoding="utf-8"?>
<sst xmlns="http://schemas.openxmlformats.org/spreadsheetml/2006/main" count="35" uniqueCount="27">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</sst>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0" fillId="0" borderId="8" xfId="0" applyNumberFormat="1" applyBorder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0" xfId="0" applyNumberFormat="1" applyFont="1"/>
    <xf numFmtId="43" fontId="0" fillId="0" borderId="6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172665</xdr:colOff>
      <xdr:row>38</xdr:row>
      <xdr:rowOff>124853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A711B-BFE9-43C8-A934-FC6BAFD0E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7065" cy="736385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96454</xdr:colOff>
      <xdr:row>37</xdr:row>
      <xdr:rowOff>105773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EB7738-9D27-4036-BA0F-CDFBD607C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30854" cy="7154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210770</xdr:colOff>
      <xdr:row>35</xdr:row>
      <xdr:rowOff>105720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2EE9C-0E43-446D-B719-ACC89CB60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45170" cy="677322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201244</xdr:colOff>
      <xdr:row>39</xdr:row>
      <xdr:rowOff>182037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99B077-7217-4069-8D8C-B8A48177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735644" cy="7611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14</xdr:col>
      <xdr:colOff>210761</xdr:colOff>
      <xdr:row>38</xdr:row>
      <xdr:rowOff>10535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E3C990-833B-4AAA-A1FE-2B08F2523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525"/>
          <a:ext cx="8678486" cy="7240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7" zoomScaleNormal="100" workbookViewId="0">
      <selection activeCell="E21" sqref="E21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10500</v>
      </c>
      <c r="C3" s="17"/>
      <c r="D3" s="10"/>
      <c r="E3">
        <v>2015</v>
      </c>
      <c r="F3" s="3">
        <v>2025</v>
      </c>
      <c r="G3" s="4">
        <f>F3-E3</f>
        <v>10</v>
      </c>
      <c r="L3" s="3"/>
      <c r="M3" s="4"/>
    </row>
    <row r="4" spans="1:17" ht="33" x14ac:dyDescent="0.3">
      <c r="A4" s="51" t="s">
        <v>1</v>
      </c>
      <c r="B4" s="50">
        <v>2600</v>
      </c>
      <c r="C4" s="17"/>
      <c r="D4" s="10"/>
      <c r="E4" s="31"/>
      <c r="F4" s="3"/>
      <c r="G4" s="4"/>
      <c r="H4" s="39"/>
      <c r="K4" s="26"/>
      <c r="L4" s="3"/>
      <c r="M4" s="4"/>
    </row>
    <row r="5" spans="1:17" ht="16.5" x14ac:dyDescent="0.3">
      <c r="A5" s="16" t="s">
        <v>2</v>
      </c>
      <c r="B5" s="50">
        <f>B3-B4</f>
        <v>7900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2600</v>
      </c>
      <c r="C6" s="17"/>
      <c r="D6" s="49"/>
      <c r="E6" s="60">
        <f>28.29*10.764</f>
        <v>304.51355999999998</v>
      </c>
      <c r="F6" s="3">
        <f>44.38*10.764</f>
        <v>477.70632000000001</v>
      </c>
      <c r="G6" s="14"/>
      <c r="H6" s="6">
        <v>305</v>
      </c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0</v>
      </c>
      <c r="C7" s="18"/>
      <c r="D7" s="54"/>
      <c r="E7" s="55">
        <f>7.61*10.764</f>
        <v>81.91404</v>
      </c>
      <c r="F7" s="3"/>
      <c r="G7" s="5"/>
      <c r="H7" s="6">
        <f>H6*1.1</f>
        <v>335.5</v>
      </c>
      <c r="I7">
        <f>336+82+61</f>
        <v>479</v>
      </c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60</v>
      </c>
      <c r="C8" s="18"/>
      <c r="D8" s="54"/>
      <c r="E8" s="55">
        <f>5.66*10.764</f>
        <v>60.924239999999998</v>
      </c>
      <c r="F8" s="3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>
        <v>0</v>
      </c>
      <c r="F9" s="3"/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0</v>
      </c>
      <c r="C10" s="18"/>
      <c r="D10" s="54"/>
      <c r="E10" s="56">
        <f>SUM(E6:E9)</f>
        <v>447.35183999999998</v>
      </c>
      <c r="F10" s="36">
        <f>E10*1.1</f>
        <v>492.08702400000004</v>
      </c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</v>
      </c>
      <c r="C11" s="28"/>
      <c r="D11" s="57"/>
      <c r="E11" s="55"/>
      <c r="G11" s="13"/>
      <c r="H11" s="23"/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0</v>
      </c>
      <c r="C12" s="19"/>
      <c r="D12" s="58"/>
      <c r="E12" s="55"/>
      <c r="G12" s="13"/>
      <c r="H12" s="23"/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2600</v>
      </c>
      <c r="C13" s="19"/>
      <c r="D13" s="59"/>
      <c r="E13" s="45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7900</v>
      </c>
      <c r="C14" s="17"/>
      <c r="D14" s="42"/>
      <c r="E14" s="48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10500</v>
      </c>
      <c r="C15" s="17"/>
      <c r="D15" s="42"/>
      <c r="E15" s="45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447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4693500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26</v>
      </c>
      <c r="B18" s="53">
        <f>B17*0.98</f>
        <v>4599630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3">
        <f>B17*0.8</f>
        <v>3754800</v>
      </c>
      <c r="C19" s="20"/>
      <c r="D19" s="42"/>
      <c r="E19" s="43"/>
      <c r="F19" s="44"/>
      <c r="G19" s="43"/>
      <c r="H19" s="45"/>
      <c r="M19" s="5"/>
      <c r="N19" s="6"/>
    </row>
    <row r="20" spans="1:14" ht="18.75" x14ac:dyDescent="0.3">
      <c r="A20" s="16" t="s">
        <v>12</v>
      </c>
      <c r="B20" s="17">
        <f>492*B4</f>
        <v>1279200</v>
      </c>
      <c r="C20" s="17"/>
      <c r="D20" s="42"/>
      <c r="E20" s="46"/>
      <c r="F20" s="46"/>
      <c r="G20" s="47"/>
      <c r="H20" s="48"/>
    </row>
    <row r="21" spans="1:14" ht="16.5" x14ac:dyDescent="0.3">
      <c r="A21" s="16" t="s">
        <v>16</v>
      </c>
      <c r="B21" s="17">
        <f>B17*0.03/12</f>
        <v>11733.75</v>
      </c>
      <c r="C21" s="30"/>
      <c r="D21" s="42"/>
      <c r="E21" s="45"/>
      <c r="F21" s="43"/>
      <c r="G21" s="48"/>
      <c r="H21" s="48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690</v>
      </c>
      <c r="C27" s="8">
        <f>B27*1.1</f>
        <v>759.00000000000011</v>
      </c>
      <c r="D27" s="8"/>
      <c r="E27" s="8">
        <v>6100000</v>
      </c>
      <c r="F27" s="10">
        <f t="shared" ref="F27:F30" si="0">E27/B27</f>
        <v>8840.579710144928</v>
      </c>
      <c r="G27" s="10">
        <f>E27/C27</f>
        <v>8036.8906455862962</v>
      </c>
      <c r="H27" s="10" t="e">
        <f>E27/D27</f>
        <v>#DIV/0!</v>
      </c>
      <c r="I27" s="8">
        <f>C27/B27</f>
        <v>1.1000000000000001</v>
      </c>
      <c r="J27" s="15"/>
    </row>
    <row r="28" spans="1:14" ht="17.25" x14ac:dyDescent="0.3">
      <c r="B28" s="9">
        <v>420</v>
      </c>
      <c r="C28" s="8">
        <f>B28*1.1</f>
        <v>462.00000000000006</v>
      </c>
      <c r="D28" s="8"/>
      <c r="E28" s="8">
        <v>3800000</v>
      </c>
      <c r="F28" s="10">
        <f t="shared" si="0"/>
        <v>9047.6190476190477</v>
      </c>
      <c r="G28" s="10">
        <f>E28/C28</f>
        <v>8225.1082251082244</v>
      </c>
      <c r="H28" s="10" t="e">
        <f>E28/D28</f>
        <v>#DIV/0!</v>
      </c>
      <c r="I28" s="8">
        <f>C28/B28</f>
        <v>1.1000000000000001</v>
      </c>
      <c r="J28" s="15"/>
    </row>
    <row r="29" spans="1:14" x14ac:dyDescent="0.25">
      <c r="B29" s="9">
        <v>409</v>
      </c>
      <c r="C29" s="8">
        <f>B29*1.1</f>
        <v>449.90000000000003</v>
      </c>
      <c r="D29" s="8"/>
      <c r="E29" s="8">
        <v>3609000</v>
      </c>
      <c r="F29" s="10">
        <f t="shared" si="0"/>
        <v>8823.9608801955983</v>
      </c>
      <c r="G29" s="10">
        <f t="shared" ref="G29:G30" si="1">E29/C29</f>
        <v>8021.7826183596353</v>
      </c>
      <c r="H29" s="10" t="e">
        <f>E29/D29</f>
        <v>#DIV/0!</v>
      </c>
      <c r="I29" s="8">
        <f>C29/B29</f>
        <v>1.1000000000000001</v>
      </c>
    </row>
    <row r="30" spans="1:14" x14ac:dyDescent="0.25">
      <c r="B30" s="9">
        <v>430</v>
      </c>
      <c r="C30" s="8">
        <f>B30*1.1</f>
        <v>473.00000000000006</v>
      </c>
      <c r="D30" s="8"/>
      <c r="E30" s="8">
        <v>4350000</v>
      </c>
      <c r="F30" s="10">
        <f t="shared" si="0"/>
        <v>10116.279069767443</v>
      </c>
      <c r="G30" s="10">
        <f t="shared" si="1"/>
        <v>9196.6173361522197</v>
      </c>
      <c r="H30" s="10" t="e">
        <f>E30/#REF!</f>
        <v>#REF!</v>
      </c>
      <c r="I30" s="8">
        <f>C30/B30</f>
        <v>1.1000000000000001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2:11" x14ac:dyDescent="0.25">
      <c r="B33" s="9" t="s">
        <v>15</v>
      </c>
      <c r="C33" s="8" t="s">
        <v>20</v>
      </c>
      <c r="D33" s="8" t="s">
        <v>24</v>
      </c>
      <c r="E33" s="8" t="s">
        <v>11</v>
      </c>
      <c r="F33" s="8" t="s">
        <v>17</v>
      </c>
      <c r="G33" s="8" t="s">
        <v>18</v>
      </c>
    </row>
    <row r="34" spans="2:11" x14ac:dyDescent="0.25">
      <c r="B34" s="9">
        <f>28.29*10.764+7.67*10.764+5.66*10.764</f>
        <v>447.99768</v>
      </c>
      <c r="C34" s="8">
        <f>B34*1.1</f>
        <v>492.79744800000003</v>
      </c>
      <c r="D34" s="8"/>
      <c r="E34" s="8">
        <v>3780000</v>
      </c>
      <c r="F34" s="8">
        <f>E34/B34</f>
        <v>8437.543694422704</v>
      </c>
      <c r="G34" s="8">
        <f>E34/C34</f>
        <v>7670.4942676570026</v>
      </c>
      <c r="H34" s="10" t="e">
        <f>E34/D34</f>
        <v>#DIV/0!</v>
      </c>
      <c r="I34" s="61">
        <f>B15/F34</f>
        <v>1.2444379999999999</v>
      </c>
      <c r="J34" s="6"/>
    </row>
    <row r="35" spans="2:11" x14ac:dyDescent="0.25">
      <c r="B35" s="9">
        <f>36*10.764</f>
        <v>387.50399999999996</v>
      </c>
      <c r="C35" s="8">
        <f>B35*1.1</f>
        <v>426.25439999999998</v>
      </c>
      <c r="D35" s="8"/>
      <c r="E35" s="8">
        <v>3800000</v>
      </c>
      <c r="F35" s="8">
        <f>E35/B35</f>
        <v>9806.3503860605324</v>
      </c>
      <c r="G35" s="8">
        <f>E35/C35</f>
        <v>8914.8639873277552</v>
      </c>
      <c r="H35" s="10" t="e">
        <f>E35/D35</f>
        <v>#DIV/0!</v>
      </c>
      <c r="I35" s="61">
        <f>B15/F35</f>
        <v>1.0707347368421052</v>
      </c>
    </row>
    <row r="36" spans="2:11" x14ac:dyDescent="0.25">
      <c r="B36" s="9">
        <f>30*10.764</f>
        <v>322.91999999999996</v>
      </c>
      <c r="C36" s="8">
        <f>B36*1.1</f>
        <v>355.21199999999999</v>
      </c>
      <c r="D36" s="8"/>
      <c r="E36" s="8">
        <v>3850000</v>
      </c>
      <c r="F36" s="8">
        <f>E36/B36</f>
        <v>11922.457574631489</v>
      </c>
      <c r="G36" s="8">
        <f>E36/C36</f>
        <v>10838.597795119535</v>
      </c>
      <c r="H36" s="10">
        <f>B15/G36</f>
        <v>0.96875999999999995</v>
      </c>
      <c r="I36" s="61">
        <f>B16/G36</f>
        <v>4.1241497142857145E-2</v>
      </c>
    </row>
    <row r="37" spans="2:11" x14ac:dyDescent="0.25">
      <c r="B37" s="8"/>
      <c r="C37" s="8"/>
      <c r="D37" s="41"/>
      <c r="E37" s="41"/>
      <c r="F37" s="8" t="e">
        <f>E37/B37</f>
        <v>#DIV/0!</v>
      </c>
      <c r="G37" s="41" t="e">
        <f>E37/C37</f>
        <v>#DIV/0!</v>
      </c>
      <c r="H37" s="10" t="e">
        <f>B16/F37</f>
        <v>#DIV/0!</v>
      </c>
      <c r="I37" s="61" t="e">
        <f>B15/G37</f>
        <v>#DIV/0!</v>
      </c>
      <c r="K37" s="6"/>
    </row>
    <row r="38" spans="2:11" x14ac:dyDescent="0.25">
      <c r="B38" s="8"/>
      <c r="C38" s="41"/>
      <c r="D38" s="41"/>
      <c r="E38" s="41"/>
      <c r="F38" s="41" t="e">
        <f>E38/B38</f>
        <v>#DIV/0!</v>
      </c>
      <c r="G38" s="41" t="e">
        <f>E38/C38</f>
        <v>#DIV/0!</v>
      </c>
      <c r="H38" s="10" t="e">
        <f>B15/F38</f>
        <v>#DIV/0!</v>
      </c>
    </row>
    <row r="39" spans="2:11" ht="15.75" x14ac:dyDescent="0.25">
      <c r="B39" s="37"/>
      <c r="C39" s="8"/>
      <c r="D39" s="8"/>
      <c r="E39" s="8"/>
      <c r="F39" s="8"/>
      <c r="G39" s="8"/>
      <c r="H39" s="8"/>
    </row>
    <row r="40" spans="2:11" ht="15.75" x14ac:dyDescent="0.25">
      <c r="B40" s="38"/>
      <c r="C40" s="9"/>
      <c r="D40" s="8"/>
      <c r="E40" s="8"/>
      <c r="F40" s="8"/>
      <c r="G40" s="8"/>
      <c r="H40" s="8"/>
    </row>
    <row r="41" spans="2:11" ht="15.75" x14ac:dyDescent="0.25">
      <c r="B41" s="38"/>
      <c r="C41" s="9"/>
      <c r="D41" s="8"/>
      <c r="E41" s="8"/>
      <c r="F41" s="8"/>
      <c r="G41" s="8"/>
      <c r="H41" s="8"/>
    </row>
    <row r="42" spans="2:11" ht="15.75" x14ac:dyDescent="0.25">
      <c r="B42" s="22"/>
      <c r="C42" s="7"/>
      <c r="D42" s="40"/>
    </row>
    <row r="43" spans="2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2025-02-22T06:48:15Z</dcterms:modified>
</cp:coreProperties>
</file>