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Ghodbandar Road\Raj Sanjeev Odedra\"/>
    </mc:Choice>
  </mc:AlternateContent>
  <xr:revisionPtr revIDLastSave="0" documentId="13_ncr:1_{C99C36DF-7677-4917-9DF3-43A52537064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18" i="4" l="1"/>
  <c r="R24" i="4" l="1"/>
  <c r="G32" i="4"/>
  <c r="P10" i="4"/>
  <c r="Q37" i="4" l="1"/>
  <c r="O37" i="4"/>
  <c r="Q32" i="4"/>
  <c r="Q33" i="4"/>
  <c r="Q34" i="4"/>
  <c r="Q35" i="4"/>
  <c r="Q36" i="4"/>
  <c r="Q38" i="4"/>
  <c r="Q39" i="4"/>
  <c r="Q40" i="4"/>
  <c r="Q41" i="4"/>
  <c r="Q44" i="4"/>
  <c r="Q45" i="4"/>
  <c r="Q46" i="4"/>
  <c r="Q47" i="4"/>
  <c r="Q48" i="4"/>
  <c r="Q49" i="4"/>
  <c r="Q50" i="4"/>
  <c r="Q31" i="4"/>
  <c r="R9" i="4"/>
  <c r="R8" i="4"/>
  <c r="Q12" i="4"/>
  <c r="Q13" i="4"/>
  <c r="Q14" i="4"/>
  <c r="Q15" i="4"/>
  <c r="Q5" i="4"/>
  <c r="C3" i="4"/>
  <c r="C4" i="4"/>
  <c r="C2" i="4"/>
  <c r="J20" i="4"/>
  <c r="J22" i="4" s="1"/>
  <c r="J32" i="4"/>
  <c r="Q51" i="4" l="1"/>
  <c r="Q52" i="4" s="1"/>
  <c r="P8" i="4"/>
  <c r="P7" i="4"/>
  <c r="P6" i="4"/>
  <c r="P5" i="4"/>
  <c r="P4" i="4"/>
  <c r="P3" i="4"/>
  <c r="P2" i="4"/>
  <c r="P12" i="4" l="1"/>
  <c r="P11" i="4"/>
  <c r="P9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<sst xmlns="http://schemas.openxmlformats.org/spreadsheetml/2006/main" count="160" uniqueCount="29">
  <si>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</si>
  <si>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</si>
  <si>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</si>
  <si>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</si>
  <si>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</si>
  <si>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</si>
  <si>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</si>
  <si>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</si>
  <si>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</si>
  <si>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</si>
  <si>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</si>
  <si>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</si>
  <si>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</si>
  <si>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14A, 14th Floor, Winter Garden Co.-Op. Hsg. Soc. Ltd., Neelkanth Woods, Tikuji Niwadi Road , Village - Chitalsar Manpada, Taluka - Thane,</t>
  </si>
  <si>
    <t>ca</t>
  </si>
  <si>
    <t>rate</t>
  </si>
  <si>
    <t>fmv</t>
  </si>
  <si>
    <t>agrement - 17.02.25</t>
  </si>
  <si>
    <t>av</t>
  </si>
  <si>
    <t>sd</t>
  </si>
  <si>
    <t>rd</t>
  </si>
  <si>
    <t>part OC - 2023</t>
  </si>
  <si>
    <t>27.12.24</t>
  </si>
  <si>
    <t>02.12.24</t>
  </si>
  <si>
    <t>mca</t>
  </si>
  <si>
    <t>24000 to 25000</t>
  </si>
  <si>
    <t>1 car parking</t>
  </si>
  <si>
    <t>parking</t>
  </si>
  <si>
    <t>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</si>
</sst>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47</xdr:row>
      <xdr:rowOff>172660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CAB89C-B627-4F20-8BAE-4B03CFE23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372718</xdr:colOff>
      <xdr:row>51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8F1189-BD4C-4B65-8798-036C096D5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07118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448929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C4F4F0-1580-4AB2-8E8D-DA2FE1810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83329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48</xdr:row>
      <xdr:rowOff>20256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E6DC60-2569-4144-A214-395AD4AC7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220297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6694E9-2536-4783-B197-EA30B430C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54697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</xdr:row>
      <xdr:rowOff>0</xdr:rowOff>
    </xdr:from>
    <xdr:to>
      <xdr:col>20</xdr:col>
      <xdr:colOff>95250</xdr:colOff>
      <xdr:row>48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E0FCD5-110E-498C-B470-E22F8BAD2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571500"/>
          <a:ext cx="6800850" cy="8648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14</xdr:col>
      <xdr:colOff>95250</xdr:colOff>
      <xdr:row>49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60379B-B9B3-470F-87E2-96A75870F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6800850" cy="8991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46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BC0963-AC95-41CC-8C09-727E7C6A1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8668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48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A2AF93E-FF0B-4A39-8B80-EC2642156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99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2"/>
  <sheetViews>
    <sheetView tabSelected="1" zoomScaleNormal="100" workbookViewId="0">
      <selection activeCell="D21" sqref="D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14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635</v>
      </c>
      <c r="C2" s="4">
        <f>B2*1.1</f>
        <v>698.5</v>
      </c>
      <c r="D2" s="4">
        <f t="shared" ref="D2:D13" si="2">C2*1.2</f>
        <v>838.19999999999993</v>
      </c>
      <c r="E2" s="5">
        <f t="shared" ref="E2:E13" si="3">R2</f>
        <v>12800000</v>
      </c>
      <c r="F2" s="15">
        <f t="shared" ref="F2:F13" si="4">ROUND((E2/B2),0)</f>
        <v>20157</v>
      </c>
      <c r="G2" s="10">
        <f t="shared" ref="G2:G13" si="5">ROUND((E2/C2),0)</f>
        <v>18325</v>
      </c>
      <c r="H2" s="10">
        <f t="shared" ref="H2:H13" si="6">ROUND((E2/D2),0)</f>
        <v>15271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635</v>
      </c>
      <c r="R2" s="2">
        <v>12800000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740</v>
      </c>
      <c r="C3" s="4">
        <f t="shared" ref="C3:C15" si="9">B3*1.1</f>
        <v>814.00000000000011</v>
      </c>
      <c r="D3" s="4">
        <f t="shared" si="2"/>
        <v>976.80000000000007</v>
      </c>
      <c r="E3" s="5">
        <f t="shared" si="3"/>
        <v>12500000</v>
      </c>
      <c r="F3" s="10">
        <f t="shared" si="4"/>
        <v>16892</v>
      </c>
      <c r="G3" s="10">
        <f t="shared" si="5"/>
        <v>15356</v>
      </c>
      <c r="H3" s="10">
        <f t="shared" si="6"/>
        <v>12797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740</v>
      </c>
      <c r="R3" s="2">
        <v>12500000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800</v>
      </c>
      <c r="C4" s="4">
        <f t="shared" si="9"/>
        <v>880.00000000000011</v>
      </c>
      <c r="D4" s="4">
        <f t="shared" si="2"/>
        <v>1056</v>
      </c>
      <c r="E4" s="5">
        <f t="shared" si="3"/>
        <v>11900000</v>
      </c>
      <c r="F4" s="10">
        <f t="shared" si="4"/>
        <v>14875</v>
      </c>
      <c r="G4" s="10">
        <f t="shared" si="5"/>
        <v>13523</v>
      </c>
      <c r="H4" s="10">
        <f t="shared" si="6"/>
        <v>11269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800</v>
      </c>
      <c r="R4" s="2">
        <v>11900000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651.5151515151515</v>
      </c>
      <c r="C5" s="4">
        <f t="shared" si="9"/>
        <v>716.66666666666674</v>
      </c>
      <c r="D5" s="4">
        <f t="shared" si="2"/>
        <v>860.00000000000011</v>
      </c>
      <c r="E5" s="5">
        <f t="shared" si="3"/>
        <v>12500000</v>
      </c>
      <c r="F5" s="10">
        <f t="shared" si="4"/>
        <v>19186</v>
      </c>
      <c r="G5" s="10">
        <f t="shared" si="5"/>
        <v>17442</v>
      </c>
      <c r="H5" s="10">
        <f t="shared" si="6"/>
        <v>14535</v>
      </c>
      <c r="I5" s="4" t="e">
        <f>#REF!</f>
        <v>#REF!</v>
      </c>
      <c r="J5" s="4">
        <f t="shared" si="7"/>
        <v>0</v>
      </c>
      <c r="O5">
        <v>860</v>
      </c>
      <c r="P5">
        <f t="shared" si="8"/>
        <v>716.66666666666674</v>
      </c>
      <c r="Q5">
        <f>P5/1.1</f>
        <v>651.5151515151515</v>
      </c>
      <c r="R5" s="2">
        <v>12500000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738</v>
      </c>
      <c r="C6" s="4">
        <f t="shared" si="9"/>
        <v>811.80000000000007</v>
      </c>
      <c r="D6" s="4">
        <f t="shared" si="2"/>
        <v>974.16000000000008</v>
      </c>
      <c r="E6" s="5">
        <f t="shared" si="3"/>
        <v>12500000</v>
      </c>
      <c r="F6" s="10">
        <f t="shared" si="4"/>
        <v>16938</v>
      </c>
      <c r="G6" s="10">
        <f t="shared" si="5"/>
        <v>15398</v>
      </c>
      <c r="H6" s="10">
        <f t="shared" si="6"/>
        <v>12832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738</v>
      </c>
      <c r="R6" s="2">
        <v>12500000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835</v>
      </c>
      <c r="C7" s="4">
        <f t="shared" si="9"/>
        <v>918.50000000000011</v>
      </c>
      <c r="D7" s="4">
        <f t="shared" si="2"/>
        <v>1102.2</v>
      </c>
      <c r="E7" s="5">
        <f t="shared" si="3"/>
        <v>13500000</v>
      </c>
      <c r="F7" s="10">
        <f t="shared" si="4"/>
        <v>16168</v>
      </c>
      <c r="G7" s="10">
        <f t="shared" si="5"/>
        <v>14698</v>
      </c>
      <c r="H7" s="10">
        <f t="shared" si="6"/>
        <v>12248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835</v>
      </c>
      <c r="R7" s="2">
        <v>13500000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454</v>
      </c>
      <c r="C8" s="4">
        <f t="shared" si="9"/>
        <v>499.40000000000003</v>
      </c>
      <c r="D8" s="4">
        <f t="shared" si="2"/>
        <v>599.28</v>
      </c>
      <c r="E8" s="5">
        <f t="shared" si="3"/>
        <v>7556000</v>
      </c>
      <c r="F8" s="10">
        <f t="shared" si="4"/>
        <v>16643</v>
      </c>
      <c r="G8" s="10">
        <f t="shared" si="5"/>
        <v>15130</v>
      </c>
      <c r="H8" s="10">
        <f t="shared" si="6"/>
        <v>12608</v>
      </c>
      <c r="I8" s="4" t="e">
        <f>#REF!</f>
        <v>#REF!</v>
      </c>
      <c r="J8" s="4">
        <f t="shared" si="7"/>
        <v>7</v>
      </c>
      <c r="O8">
        <v>0</v>
      </c>
      <c r="P8">
        <f t="shared" si="8"/>
        <v>0</v>
      </c>
      <c r="Q8">
        <v>454</v>
      </c>
      <c r="R8" s="2">
        <f>7100000+426000+30000</f>
        <v>7556000</v>
      </c>
      <c r="S8" s="8">
        <v>7</v>
      </c>
      <c r="T8" s="8" t="s">
        <v>22</v>
      </c>
    </row>
    <row r="9" spans="1:20" x14ac:dyDescent="0.25">
      <c r="A9" s="4">
        <f t="shared" si="0"/>
        <v>0</v>
      </c>
      <c r="B9" s="4">
        <f t="shared" si="1"/>
        <v>632</v>
      </c>
      <c r="C9" s="4">
        <f t="shared" si="9"/>
        <v>695.2</v>
      </c>
      <c r="D9" s="4">
        <f t="shared" si="2"/>
        <v>834.24</v>
      </c>
      <c r="E9" s="5">
        <f t="shared" si="3"/>
        <v>10730000</v>
      </c>
      <c r="F9" s="15">
        <f t="shared" si="4"/>
        <v>16978</v>
      </c>
      <c r="G9" s="10">
        <f t="shared" si="5"/>
        <v>15434</v>
      </c>
      <c r="H9" s="10">
        <f t="shared" si="6"/>
        <v>12862</v>
      </c>
      <c r="I9" s="4" t="e">
        <f>#REF!</f>
        <v>#REF!</v>
      </c>
      <c r="J9" s="4">
        <f t="shared" si="7"/>
        <v>9</v>
      </c>
      <c r="O9">
        <v>0</v>
      </c>
      <c r="P9">
        <f t="shared" ref="P9:P12" si="10">O9/1.2</f>
        <v>0</v>
      </c>
      <c r="Q9">
        <v>632</v>
      </c>
      <c r="R9" s="2">
        <f>10000000+700000+30000</f>
        <v>10730000</v>
      </c>
      <c r="S9" s="8">
        <v>9</v>
      </c>
      <c r="T9" s="8" t="s">
        <v>23</v>
      </c>
    </row>
    <row r="10" spans="1:20" x14ac:dyDescent="0.25">
      <c r="A10" s="4">
        <f t="shared" si="0"/>
        <v>0</v>
      </c>
      <c r="B10" s="4">
        <f t="shared" si="1"/>
        <v>632</v>
      </c>
      <c r="C10" s="4">
        <f t="shared" si="9"/>
        <v>695.2</v>
      </c>
      <c r="D10" s="4">
        <f t="shared" si="2"/>
        <v>834.24</v>
      </c>
      <c r="E10" s="5">
        <f t="shared" si="3"/>
        <v>12800000</v>
      </c>
      <c r="F10" s="15">
        <f t="shared" si="4"/>
        <v>20253</v>
      </c>
      <c r="G10" s="10">
        <f t="shared" si="5"/>
        <v>18412</v>
      </c>
      <c r="H10" s="10">
        <f t="shared" si="6"/>
        <v>15343</v>
      </c>
      <c r="I10" s="4" t="e">
        <f>#REF!</f>
        <v>#REF!</v>
      </c>
      <c r="J10" s="4">
        <f t="shared" si="7"/>
        <v>0</v>
      </c>
      <c r="O10">
        <v>0</v>
      </c>
      <c r="P10">
        <f t="shared" ref="P10" si="11">O10/1.2</f>
        <v>0</v>
      </c>
      <c r="Q10">
        <v>632</v>
      </c>
      <c r="R10" s="2">
        <v>12800000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904</v>
      </c>
      <c r="C11" s="4">
        <f t="shared" si="9"/>
        <v>994.40000000000009</v>
      </c>
      <c r="D11" s="4">
        <f t="shared" si="2"/>
        <v>1193.28</v>
      </c>
      <c r="E11" s="5">
        <f t="shared" si="3"/>
        <v>17250000</v>
      </c>
      <c r="F11" s="15">
        <f t="shared" si="4"/>
        <v>19082</v>
      </c>
      <c r="G11" s="10">
        <f t="shared" si="5"/>
        <v>17347</v>
      </c>
      <c r="H11" s="10">
        <f t="shared" si="6"/>
        <v>14456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v>904</v>
      </c>
      <c r="R11" s="2">
        <v>17250000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ref="Q12:Q15" si="12">P12/1.1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si="12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si="12"/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12"/>
        <v>0</v>
      </c>
      <c r="R15" s="2">
        <v>0</v>
      </c>
      <c r="S15" s="8"/>
      <c r="T15" s="8"/>
    </row>
    <row r="17" spans="6:24" x14ac:dyDescent="0.25">
      <c r="I17" t="s">
        <v>13</v>
      </c>
    </row>
    <row r="18" spans="6:24" x14ac:dyDescent="0.25">
      <c r="F18" s="7" t="s">
        <v>28</v>
      </c>
      <c r="G18">
        <f>J18*1.1</f>
        <v>695.2</v>
      </c>
      <c r="I18" t="s">
        <v>14</v>
      </c>
      <c r="J18">
        <v>632</v>
      </c>
      <c r="O18" t="s">
        <v>26</v>
      </c>
    </row>
    <row r="19" spans="6:24" x14ac:dyDescent="0.25">
      <c r="I19" t="s">
        <v>15</v>
      </c>
      <c r="J19">
        <v>18200</v>
      </c>
    </row>
    <row r="20" spans="6:24" x14ac:dyDescent="0.25">
      <c r="I20" t="s">
        <v>16</v>
      </c>
      <c r="J20">
        <f>J19*J18</f>
        <v>11502400</v>
      </c>
    </row>
    <row r="21" spans="6:24" x14ac:dyDescent="0.25">
      <c r="I21" t="s">
        <v>27</v>
      </c>
      <c r="J21">
        <v>800000</v>
      </c>
    </row>
    <row r="22" spans="6:24" x14ac:dyDescent="0.25">
      <c r="G22" s="6"/>
      <c r="H22" s="6"/>
      <c r="J22">
        <f>J21+J20</f>
        <v>12302400</v>
      </c>
    </row>
    <row r="23" spans="6:24" x14ac:dyDescent="0.25">
      <c r="G23" s="6"/>
      <c r="H23" s="6"/>
    </row>
    <row r="24" spans="6:24" x14ac:dyDescent="0.25">
      <c r="G24" s="6"/>
      <c r="H24" s="6"/>
      <c r="R24">
        <f>13700*1.2</f>
        <v>16440</v>
      </c>
    </row>
    <row r="25" spans="6:24" x14ac:dyDescent="0.25">
      <c r="G25" s="6"/>
      <c r="H25" s="6"/>
    </row>
    <row r="26" spans="6:24" x14ac:dyDescent="0.25">
      <c r="G26" s="6"/>
      <c r="H26" s="6"/>
    </row>
    <row r="27" spans="6:24" x14ac:dyDescent="0.25">
      <c r="G27" s="6"/>
      <c r="H27" s="6"/>
    </row>
    <row r="28" spans="6:24" x14ac:dyDescent="0.25">
      <c r="I28" t="s">
        <v>17</v>
      </c>
      <c r="O28" t="s">
        <v>21</v>
      </c>
    </row>
    <row r="29" spans="6:24" x14ac:dyDescent="0.25">
      <c r="I29" t="s">
        <v>18</v>
      </c>
      <c r="J29" s="16">
        <v>12100000</v>
      </c>
      <c r="P29" s="11"/>
      <c r="Q29" s="11"/>
      <c r="R29" s="13"/>
      <c r="T29" s="11"/>
      <c r="U29" s="11"/>
      <c r="V29" s="11"/>
      <c r="W29" s="11"/>
      <c r="X29" s="11"/>
    </row>
    <row r="30" spans="6:24" x14ac:dyDescent="0.25">
      <c r="I30" t="s">
        <v>19</v>
      </c>
      <c r="J30" s="16">
        <v>847000</v>
      </c>
      <c r="O30" t="s">
        <v>24</v>
      </c>
      <c r="P30" s="11"/>
      <c r="Q30" s="14"/>
      <c r="R30" s="14"/>
      <c r="T30" s="14"/>
      <c r="U30" s="14"/>
      <c r="V30" s="11"/>
      <c r="W30" s="11"/>
      <c r="X30" s="11"/>
    </row>
    <row r="31" spans="6:24" x14ac:dyDescent="0.25">
      <c r="I31" t="s">
        <v>20</v>
      </c>
      <c r="J31" s="16">
        <v>30000</v>
      </c>
      <c r="O31">
        <v>1.45</v>
      </c>
      <c r="P31" s="11">
        <v>1.17</v>
      </c>
      <c r="Q31" s="11">
        <f>P31*O31</f>
        <v>1.6964999999999999</v>
      </c>
      <c r="R31" s="11"/>
      <c r="T31" s="11"/>
      <c r="U31" s="11"/>
      <c r="V31" s="11"/>
      <c r="W31" s="11"/>
      <c r="X31" s="11"/>
    </row>
    <row r="32" spans="6:24" x14ac:dyDescent="0.25">
      <c r="G32" s="17">
        <f>J32/632</f>
        <v>20533.227848101265</v>
      </c>
      <c r="J32" s="16">
        <f>SUM(J29:J31)</f>
        <v>12977000</v>
      </c>
      <c r="O32">
        <v>0.2</v>
      </c>
      <c r="P32" s="11">
        <v>0.88</v>
      </c>
      <c r="Q32" s="11">
        <f t="shared" ref="Q32:Q50" si="21">P32*O32</f>
        <v>0.17600000000000002</v>
      </c>
      <c r="R32" s="11"/>
      <c r="T32" s="11"/>
      <c r="U32" s="11"/>
      <c r="V32" s="11"/>
      <c r="W32" s="11"/>
      <c r="X32" s="11"/>
    </row>
    <row r="33" spans="10:24" x14ac:dyDescent="0.25">
      <c r="O33">
        <v>4.08</v>
      </c>
      <c r="P33" s="11">
        <v>2.67</v>
      </c>
      <c r="Q33" s="11">
        <f t="shared" si="21"/>
        <v>10.893599999999999</v>
      </c>
      <c r="R33" s="12"/>
      <c r="T33" s="12"/>
      <c r="U33" s="12"/>
      <c r="V33" s="11"/>
      <c r="W33" s="11"/>
      <c r="X33" s="11"/>
    </row>
    <row r="34" spans="10:24" x14ac:dyDescent="0.25">
      <c r="J34" t="s">
        <v>25</v>
      </c>
      <c r="O34">
        <v>1.84</v>
      </c>
      <c r="P34" s="11">
        <v>3.08</v>
      </c>
      <c r="Q34" s="11">
        <f t="shared" si="21"/>
        <v>5.6672000000000002</v>
      </c>
      <c r="R34" s="11"/>
      <c r="T34" s="11"/>
      <c r="U34" s="11"/>
      <c r="V34" s="11"/>
      <c r="W34" s="11"/>
      <c r="X34" s="11"/>
    </row>
    <row r="35" spans="10:24" x14ac:dyDescent="0.25">
      <c r="O35">
        <v>3.04</v>
      </c>
      <c r="P35" s="11">
        <v>1.24</v>
      </c>
      <c r="Q35" s="11">
        <f t="shared" si="21"/>
        <v>3.7696000000000001</v>
      </c>
      <c r="R35" s="11"/>
      <c r="T35" s="11"/>
      <c r="U35" s="11"/>
      <c r="V35" s="11"/>
      <c r="W35" s="11"/>
      <c r="X35" s="11"/>
    </row>
    <row r="36" spans="10:24" x14ac:dyDescent="0.25">
      <c r="O36">
        <v>0.2</v>
      </c>
      <c r="P36" s="11">
        <v>1.9</v>
      </c>
      <c r="Q36" s="11">
        <f t="shared" si="21"/>
        <v>0.38</v>
      </c>
      <c r="R36" s="11"/>
      <c r="T36" s="11"/>
      <c r="U36" s="11"/>
      <c r="V36" s="11"/>
      <c r="W36" s="11"/>
      <c r="X36" s="11"/>
    </row>
    <row r="37" spans="10:24" x14ac:dyDescent="0.25">
      <c r="O37">
        <f>1.66+0.67</f>
        <v>2.33</v>
      </c>
      <c r="P37" s="11">
        <v>2.19</v>
      </c>
      <c r="Q37" s="11">
        <f t="shared" si="21"/>
        <v>5.1027000000000005</v>
      </c>
      <c r="R37" s="11"/>
      <c r="S37" s="6"/>
      <c r="T37" s="11"/>
      <c r="U37" s="11"/>
      <c r="V37" s="11"/>
      <c r="W37" s="11"/>
      <c r="X37" s="11"/>
    </row>
    <row r="38" spans="10:24" x14ac:dyDescent="0.25">
      <c r="O38">
        <v>0.2</v>
      </c>
      <c r="P38" s="11">
        <v>0.89</v>
      </c>
      <c r="Q38" s="11">
        <f t="shared" si="21"/>
        <v>0.17800000000000002</v>
      </c>
      <c r="R38" s="11"/>
      <c r="S38" s="6"/>
      <c r="T38" s="11"/>
      <c r="U38" s="11"/>
      <c r="V38" s="11"/>
      <c r="W38" s="11"/>
      <c r="X38" s="11"/>
    </row>
    <row r="39" spans="10:24" x14ac:dyDescent="0.25">
      <c r="O39">
        <v>2.7</v>
      </c>
      <c r="P39" s="11">
        <v>0.96</v>
      </c>
      <c r="Q39" s="11">
        <f t="shared" si="21"/>
        <v>2.5920000000000001</v>
      </c>
      <c r="R39" s="11"/>
    </row>
    <row r="40" spans="10:24" x14ac:dyDescent="0.25">
      <c r="O40">
        <v>1.1299999999999999</v>
      </c>
      <c r="P40" s="11">
        <v>2.09</v>
      </c>
      <c r="Q40" s="11">
        <f t="shared" si="21"/>
        <v>2.3616999999999995</v>
      </c>
      <c r="R40" s="11"/>
      <c r="T40" s="6"/>
    </row>
    <row r="41" spans="10:24" x14ac:dyDescent="0.25">
      <c r="O41">
        <v>0.2</v>
      </c>
      <c r="P41" s="11">
        <v>0.65</v>
      </c>
      <c r="Q41" s="11">
        <f t="shared" si="21"/>
        <v>0.13</v>
      </c>
      <c r="R41" s="11"/>
      <c r="S41" s="6"/>
    </row>
    <row r="42" spans="10:24" x14ac:dyDescent="0.25">
      <c r="O42">
        <v>1.1299999999999999</v>
      </c>
      <c r="P42" s="11">
        <v>2.09</v>
      </c>
      <c r="Q42" s="11"/>
    </row>
    <row r="43" spans="10:24" x14ac:dyDescent="0.25">
      <c r="O43">
        <v>0.2</v>
      </c>
      <c r="P43" s="11">
        <v>0.65</v>
      </c>
      <c r="Q43" s="11"/>
    </row>
    <row r="44" spans="10:24" x14ac:dyDescent="0.25">
      <c r="O44">
        <v>3.05</v>
      </c>
      <c r="P44" s="11">
        <v>3.02</v>
      </c>
      <c r="Q44" s="11">
        <f t="shared" si="21"/>
        <v>9.2110000000000003</v>
      </c>
    </row>
    <row r="45" spans="10:24" x14ac:dyDescent="0.25">
      <c r="O45">
        <v>0.2</v>
      </c>
      <c r="P45" s="11">
        <v>0.85</v>
      </c>
      <c r="Q45" s="11">
        <f t="shared" si="21"/>
        <v>0.17</v>
      </c>
    </row>
    <row r="46" spans="10:24" x14ac:dyDescent="0.25">
      <c r="O46">
        <v>0.2</v>
      </c>
      <c r="P46" s="11">
        <v>0.68</v>
      </c>
      <c r="Q46" s="11">
        <f t="shared" si="21"/>
        <v>0.13600000000000001</v>
      </c>
    </row>
    <row r="47" spans="10:24" x14ac:dyDescent="0.25">
      <c r="O47">
        <v>1.1399999999999999</v>
      </c>
      <c r="P47" s="11">
        <v>2.02</v>
      </c>
      <c r="Q47" s="11">
        <f t="shared" si="21"/>
        <v>2.3028</v>
      </c>
    </row>
    <row r="48" spans="10:24" x14ac:dyDescent="0.25">
      <c r="O48">
        <v>2.14</v>
      </c>
      <c r="P48" s="11">
        <v>0.98</v>
      </c>
      <c r="Q48" s="11">
        <f t="shared" si="21"/>
        <v>2.0972</v>
      </c>
    </row>
    <row r="49" spans="15:17" x14ac:dyDescent="0.25">
      <c r="O49">
        <v>3</v>
      </c>
      <c r="P49" s="11">
        <v>3.6</v>
      </c>
      <c r="Q49" s="11">
        <f t="shared" si="21"/>
        <v>10.8</v>
      </c>
    </row>
    <row r="50" spans="15:17" x14ac:dyDescent="0.25">
      <c r="O50">
        <v>2.08</v>
      </c>
      <c r="P50" s="11">
        <v>0.6</v>
      </c>
      <c r="Q50" s="11">
        <f t="shared" si="21"/>
        <v>1.248</v>
      </c>
    </row>
    <row r="51" spans="15:17" x14ac:dyDescent="0.25">
      <c r="Q51" s="12">
        <f>SUM(Q31:Q50)</f>
        <v>58.912300000000009</v>
      </c>
    </row>
    <row r="52" spans="15:17" x14ac:dyDescent="0.25">
      <c r="Q52" s="12">
        <f>Q51*10.764</f>
        <v>634.13199720000011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J4" sqref="J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D3" sqref="D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2025-02-19T09:35:02Z</dcterms:modified>
</cp:coreProperties>
</file>