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Sion\Amita Arvind Boricha\"/>
    </mc:Choice>
  </mc:AlternateContent>
  <xr:revisionPtr revIDLastSave="0" documentId="13_ncr:1_{AD61E90A-A921-4DE8-B304-B4A3C190CBA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31" i="4" l="1"/>
  <c r="C20" i="23"/>
  <c r="G31" i="4"/>
  <c r="I30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<sst xmlns="http://schemas.openxmlformats.org/spreadsheetml/2006/main" count="132" uniqueCount="90">
  <si>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</si>
  <si>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</si>
  <si>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</si>
  <si>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</si>
  <si>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</si>
  <si>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</si>
  <si>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</si>
  <si>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</si>
  <si>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</si>
  <si>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</si>
  <si>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</si>
  <si>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</si>
  <si>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</si>
  <si>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</si>
  <si>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</si>
  <si>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</si>
  <si>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</si>
  <si>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</si>
  <si>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</si>
  <si>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</si>
  <si>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</si>
  <si>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</si>
  <si>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</si>
  <si>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</si>
  <si>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</si>
  <si>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</si>
  <si>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</si>
  <si>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</si>
  <si>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</si>
  <si>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</si>
  <si>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</si>
  <si>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</si>
  <si>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</si>
  <si>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</si>
  <si>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</si>
  <si>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</si>
  <si>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</si>
  <si>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</si>
  <si>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</si>
  <si>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</si>
  <si>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</si>
  <si>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</si>
  <si>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</si>
  <si>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</si>
  <si>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</si>
  <si>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</si>
  <si>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</si>
  <si>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</si>
  <si>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</si>
  <si>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</si>
  <si>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</si>
  <si>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</si>
  <si>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</si>
  <si>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</si>
  <si>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</si>
  <si>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</si>
  <si>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</si>
  <si>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</si>
  <si>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</si>
  <si>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</si>
  <si>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</si>
  <si>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</si>
  <si>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</si>
  <si>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</si>
  <si>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</si>
  <si>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</si>
  <si>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</si>
  <si>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</si>
  <si>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</si>
  <si>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</si>
  <si>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</si>
  <si>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</si>
  <si>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</si>
  <si>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</si>
  <si>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</si>
  <si>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</si>
  <si>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</si>
  <si>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</si>
  <si>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</si>
  <si>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</si>
  <si>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</si>
  <si>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</si>
  <si>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</si>
  <si>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</si>
  <si>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11.11.2024</t>
  </si>
  <si>
    <t>RERA CA</t>
  </si>
  <si>
    <t>IGR-05.07.24</t>
  </si>
  <si>
    <t>IGR-13.06.24</t>
  </si>
  <si>
    <t>IGR-21.05.24</t>
  </si>
  <si>
    <t>IGR-17.05.24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</si>
</sst>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DCA09E-09B9-4B82-A246-145FE8C0E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F9F9FB-0CD8-4607-A478-368519A2E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F9D2BB-B022-4477-B93C-8F6C9261F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09951E-A9A3-481D-9287-1F5DF33F3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A9FE69-1D56-4F6B-BF0A-E05AA3B5E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172670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EE631A-F637-4F97-8990-D153B2ED0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745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248876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73ECB5-A1E6-456B-BEE3-375A87344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3276" cy="897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J24" sqref="I24:J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21000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3000</v>
      </c>
      <c r="D4" s="22"/>
    </row>
    <row r="5" spans="1:5" x14ac:dyDescent="0.25">
      <c r="A5" s="15" t="s">
        <v>15</v>
      </c>
      <c r="B5" s="18"/>
      <c r="C5" s="19">
        <f>C3-C4</f>
        <v>18000</v>
      </c>
      <c r="D5" s="22"/>
    </row>
    <row r="6" spans="1:5" x14ac:dyDescent="0.25">
      <c r="A6" s="15" t="s">
        <v>16</v>
      </c>
      <c r="B6" s="18"/>
      <c r="C6" s="19">
        <f>C4</f>
        <v>3000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3000</v>
      </c>
      <c r="D13" s="22"/>
    </row>
    <row r="14" spans="1:5" x14ac:dyDescent="0.25">
      <c r="A14" s="15" t="s">
        <v>15</v>
      </c>
      <c r="B14" s="18"/>
      <c r="C14" s="19">
        <f>C5</f>
        <v>18000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21000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444</v>
      </c>
      <c r="D18" s="24"/>
    </row>
    <row r="19" spans="1:5" x14ac:dyDescent="0.25">
      <c r="A19" s="15" t="s">
        <v>73</v>
      </c>
      <c r="B19" s="6"/>
      <c r="C19" s="30">
        <f>C18*C16</f>
        <v>9324000</v>
      </c>
      <c r="D19" s="72"/>
      <c r="E19" s="65"/>
    </row>
    <row r="20" spans="1:5" x14ac:dyDescent="0.25">
      <c r="A20" s="15" t="s">
        <v>24</v>
      </c>
      <c r="C20" s="31">
        <f>C19*98%</f>
        <v>9137520</v>
      </c>
      <c r="D20" s="30"/>
      <c r="E20" s="65"/>
    </row>
    <row r="21" spans="1:5" x14ac:dyDescent="0.25">
      <c r="A21" s="15" t="s">
        <v>25</v>
      </c>
      <c r="C21" s="31">
        <f>C19*80%</f>
        <v>7459200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1332000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19425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F7" sqref="F7:R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512</v>
      </c>
      <c r="C2" s="4">
        <f t="shared" ref="C2:C16" si="1">B2*1.2</f>
        <v>614.4</v>
      </c>
      <c r="D2" s="4">
        <f t="shared" ref="D2:D16" si="2">C2*1.2</f>
        <v>737.28</v>
      </c>
      <c r="E2" s="5">
        <f t="shared" ref="E2:E16" si="3">R2</f>
        <v>10258001</v>
      </c>
      <c r="F2" s="74">
        <f t="shared" ref="F2:F15" si="4">ROUND((E2/B2),0)</f>
        <v>20035</v>
      </c>
      <c r="G2" s="74">
        <f t="shared" ref="G2:G15" si="5">ROUND((E2/C2),0)</f>
        <v>16696</v>
      </c>
      <c r="H2" s="74">
        <f t="shared" ref="H2:H15" si="6">ROUND((E2/D2),0)</f>
        <v>13913</v>
      </c>
      <c r="I2" s="74">
        <f t="shared" ref="I2:I15" si="7">T2</f>
        <v>0</v>
      </c>
      <c r="J2" s="74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512</v>
      </c>
      <c r="R2" s="75">
        <v>10258001</v>
      </c>
      <c r="S2" s="75" t="s">
        <v>86</v>
      </c>
    </row>
    <row r="3" spans="1:19" x14ac:dyDescent="0.25">
      <c r="A3" s="4">
        <v>2</v>
      </c>
      <c r="B3" s="4">
        <f t="shared" si="0"/>
        <v>444</v>
      </c>
      <c r="C3" s="4">
        <f t="shared" si="1"/>
        <v>532.79999999999995</v>
      </c>
      <c r="D3" s="4">
        <f t="shared" si="2"/>
        <v>639.3599999999999</v>
      </c>
      <c r="E3" s="5">
        <f t="shared" si="3"/>
        <v>8759099</v>
      </c>
      <c r="F3" s="4">
        <f t="shared" si="4"/>
        <v>19728</v>
      </c>
      <c r="G3" s="4">
        <f t="shared" si="5"/>
        <v>16440</v>
      </c>
      <c r="H3" s="4">
        <f t="shared" si="6"/>
        <v>13700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444</v>
      </c>
      <c r="R3" s="2">
        <v>8759099</v>
      </c>
      <c r="S3" s="2" t="s">
        <v>87</v>
      </c>
    </row>
    <row r="4" spans="1:19" x14ac:dyDescent="0.25">
      <c r="A4" s="4">
        <v>3</v>
      </c>
      <c r="B4" s="4">
        <f t="shared" si="0"/>
        <v>225</v>
      </c>
      <c r="C4" s="4">
        <f t="shared" si="1"/>
        <v>270</v>
      </c>
      <c r="D4" s="4">
        <f t="shared" si="2"/>
        <v>324</v>
      </c>
      <c r="E4" s="5">
        <f t="shared" si="3"/>
        <v>4737000</v>
      </c>
      <c r="F4" s="4">
        <f t="shared" si="4"/>
        <v>21053</v>
      </c>
      <c r="G4" s="4">
        <f t="shared" si="5"/>
        <v>17544</v>
      </c>
      <c r="H4" s="4">
        <f t="shared" si="6"/>
        <v>14620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225</v>
      </c>
      <c r="R4" s="2">
        <v>4737000</v>
      </c>
      <c r="S4" s="2" t="s">
        <v>88</v>
      </c>
    </row>
    <row r="5" spans="1:19" x14ac:dyDescent="0.25">
      <c r="A5" s="4">
        <v>4</v>
      </c>
      <c r="B5" s="4">
        <f t="shared" si="0"/>
        <v>221</v>
      </c>
      <c r="C5" s="4">
        <f t="shared" si="1"/>
        <v>265.2</v>
      </c>
      <c r="D5" s="4">
        <f t="shared" si="2"/>
        <v>318.23999999999995</v>
      </c>
      <c r="E5" s="5">
        <f t="shared" si="3"/>
        <v>4618438</v>
      </c>
      <c r="F5" s="74">
        <f t="shared" si="4"/>
        <v>20898</v>
      </c>
      <c r="G5" s="74">
        <f t="shared" si="5"/>
        <v>17415</v>
      </c>
      <c r="H5" s="74">
        <f t="shared" si="6"/>
        <v>14512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221</v>
      </c>
      <c r="R5" s="75">
        <v>4618438</v>
      </c>
      <c r="S5" s="75" t="s">
        <v>88</v>
      </c>
    </row>
    <row r="6" spans="1:19" x14ac:dyDescent="0.25">
      <c r="A6" s="4">
        <v>5</v>
      </c>
      <c r="B6" s="4">
        <f t="shared" si="0"/>
        <v>512</v>
      </c>
      <c r="C6" s="4">
        <f t="shared" si="1"/>
        <v>614.4</v>
      </c>
      <c r="D6" s="4">
        <f t="shared" si="2"/>
        <v>737.28</v>
      </c>
      <c r="E6" s="5">
        <f t="shared" si="3"/>
        <v>10158951</v>
      </c>
      <c r="F6" s="4">
        <f t="shared" si="4"/>
        <v>19842</v>
      </c>
      <c r="G6" s="4">
        <f t="shared" si="5"/>
        <v>16535</v>
      </c>
      <c r="H6" s="4">
        <f t="shared" si="6"/>
        <v>13779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512</v>
      </c>
      <c r="R6" s="2">
        <v>10158951</v>
      </c>
      <c r="S6" s="2" t="s">
        <v>89</v>
      </c>
    </row>
    <row r="7" spans="1:19" x14ac:dyDescent="0.25">
      <c r="A7" s="4">
        <v>6</v>
      </c>
      <c r="B7" s="4">
        <f t="shared" si="0"/>
        <v>444</v>
      </c>
      <c r="C7" s="4">
        <f t="shared" si="1"/>
        <v>532.79999999999995</v>
      </c>
      <c r="D7" s="4">
        <f t="shared" si="2"/>
        <v>639.3599999999999</v>
      </c>
      <c r="E7" s="5">
        <f t="shared" si="3"/>
        <v>10100000</v>
      </c>
      <c r="F7" s="74">
        <f t="shared" si="4"/>
        <v>22748</v>
      </c>
      <c r="G7" s="74">
        <f t="shared" si="5"/>
        <v>18956</v>
      </c>
      <c r="H7" s="74">
        <f t="shared" si="6"/>
        <v>15797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444</v>
      </c>
      <c r="R7" s="75">
        <v>10100000</v>
      </c>
      <c r="S7" s="2"/>
    </row>
    <row r="8" spans="1:19" x14ac:dyDescent="0.25">
      <c r="A8" s="4">
        <v>7</v>
      </c>
      <c r="B8" s="4">
        <f t="shared" si="0"/>
        <v>444</v>
      </c>
      <c r="C8" s="4">
        <f t="shared" si="1"/>
        <v>532.79999999999995</v>
      </c>
      <c r="D8" s="4">
        <f t="shared" si="2"/>
        <v>639.3599999999999</v>
      </c>
      <c r="E8" s="5">
        <f t="shared" si="3"/>
        <v>9800000</v>
      </c>
      <c r="F8" s="74">
        <f t="shared" si="4"/>
        <v>22072</v>
      </c>
      <c r="G8" s="74">
        <f t="shared" si="5"/>
        <v>18393</v>
      </c>
      <c r="H8" s="74">
        <f t="shared" si="6"/>
        <v>15328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444</v>
      </c>
      <c r="R8" s="75">
        <v>9800000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7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74</v>
      </c>
      <c r="D28" s="67" t="s">
        <v>84</v>
      </c>
      <c r="F28" s="52" t="s">
        <v>85</v>
      </c>
      <c r="G28" s="52">
        <v>444</v>
      </c>
    </row>
    <row r="29" spans="1:19" s="10" customFormat="1" x14ac:dyDescent="0.25">
      <c r="C29" s="67" t="s">
        <v>1</v>
      </c>
      <c r="D29" s="67">
        <v>8357907</v>
      </c>
      <c r="F29" s="52" t="s">
        <v>71</v>
      </c>
      <c r="G29" s="52">
        <v>489</v>
      </c>
      <c r="H29" s="10">
        <f>G29/G28</f>
        <v>1.1013513513513513</v>
      </c>
    </row>
    <row r="30" spans="1:19" s="10" customFormat="1" x14ac:dyDescent="0.25">
      <c r="F30" s="52" t="s">
        <v>72</v>
      </c>
      <c r="G30" s="52">
        <v>21000</v>
      </c>
      <c r="I30" s="10">
        <f>D29/G28</f>
        <v>18824.114864864863</v>
      </c>
    </row>
    <row r="31" spans="1:19" s="10" customFormat="1" x14ac:dyDescent="0.25">
      <c r="C31" s="70"/>
      <c r="D31" s="70">
        <f>D29*0.9</f>
        <v>7522116.2999999998</v>
      </c>
      <c r="F31" s="70" t="s">
        <v>73</v>
      </c>
      <c r="G31" s="70">
        <f>G28*G30</f>
        <v>9324000</v>
      </c>
      <c r="H31" s="10">
        <f>G31/D29</f>
        <v>1.1155903026918104</v>
      </c>
    </row>
    <row r="32" spans="1:19" s="10" customFormat="1" x14ac:dyDescent="0.25">
      <c r="C32" s="70"/>
      <c r="D32" s="70"/>
      <c r="F32" s="70" t="s">
        <v>24</v>
      </c>
      <c r="G32" s="70">
        <f>G31*90%</f>
        <v>8391600</v>
      </c>
    </row>
    <row r="33" spans="3:7" s="10" customFormat="1" x14ac:dyDescent="0.25">
      <c r="C33" s="70"/>
      <c r="D33" s="70"/>
      <c r="F33" s="70" t="s">
        <v>25</v>
      </c>
      <c r="G33" s="70">
        <f>G31*80%</f>
        <v>7459200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2024-11-21T07:01:55Z</dcterms:modified>
</cp:coreProperties>
</file>