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59F3906-E665-4D46-9ED3-59898BF9E1D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87" i="1" l="1"/>
  <c r="F26" i="1"/>
  <c r="F18" i="1"/>
  <c r="F15" i="1"/>
  <c r="F16" i="1" s="1"/>
  <c r="F11" i="1"/>
  <c r="F12" i="1" s="1"/>
  <c r="F9" i="1"/>
  <c r="F8" i="1"/>
  <c r="F7" i="1"/>
  <c r="F13" i="1" s="1"/>
  <c r="F14" i="1" s="1"/>
  <c r="F6" i="1"/>
  <c r="F17" i="1" s="1"/>
  <c r="F22" i="1" l="1"/>
  <c r="C8" i="1"/>
  <c r="F23" i="1" l="1"/>
  <c r="F28" i="1"/>
  <c r="F19" i="1"/>
  <c r="F24" i="1"/>
  <c r="C15" i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<sst xmlns="http://schemas.openxmlformats.org/spreadsheetml/2006/main" count="26" uniqueCount="24">
  <si>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</si>
  <si>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</si>
  <si>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</si>
  <si>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</si>
  <si>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</si>
  <si>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</si>
  <si>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</si>
  <si>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</si>
  <si>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</si>
  <si>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</si>
  <si>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</si>
  <si>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</si>
  <si>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</si>
  <si>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</si>
  <si>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</si>
  <si>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</si>
  <si>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</si>
  <si>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</si>
  <si>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</si>
  <si>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</si>
  <si>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</si>
  <si>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oc</t>
  </si>
  <si>
    <t>Cosmos\Dombivali (East)\Mehul Jethalal Lalka - F. no. 105</t>
  </si>
  <si>
    <t>Cosmos\Dombivali (East)\Mehul Jethalal Lalka - F. no.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</si>
</sst>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G26" sqref="G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5.5703125" style="22" bestFit="1" customWidth="1"/>
    <col min="7" max="7" width="15.5703125" style="28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19"/>
      <c r="G1" s="29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20"/>
      <c r="G2" s="30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6300</v>
      </c>
      <c r="D3" s="41"/>
      <c r="E3" s="5"/>
      <c r="F3" s="41">
        <v>6300</v>
      </c>
      <c r="G3" s="41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600</v>
      </c>
      <c r="D4" s="41"/>
      <c r="E4" s="5"/>
      <c r="F4" s="41">
        <v>600</v>
      </c>
      <c r="G4" s="41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41">
        <v>2500</v>
      </c>
      <c r="G5" s="31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3800</v>
      </c>
      <c r="D6" s="31"/>
      <c r="E6" s="5"/>
      <c r="F6" s="37">
        <f>F3-F5</f>
        <v>3800</v>
      </c>
      <c r="G6" s="31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37">
        <f>F5</f>
        <v>2500</v>
      </c>
      <c r="G7" s="31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19</v>
      </c>
      <c r="D8" s="44">
        <v>2025</v>
      </c>
      <c r="E8" s="5"/>
      <c r="F8" s="38">
        <f>G8-G9</f>
        <v>19</v>
      </c>
      <c r="G8" s="44">
        <v>2025</v>
      </c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41</v>
      </c>
      <c r="D9" s="32">
        <v>2006</v>
      </c>
      <c r="E9" s="5" t="s">
        <v>21</v>
      </c>
      <c r="F9" s="38">
        <f>F10-F8</f>
        <v>41</v>
      </c>
      <c r="G9" s="32">
        <v>2006</v>
      </c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38">
        <v>60</v>
      </c>
      <c r="G10" s="32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28.5</v>
      </c>
      <c r="D11" s="32"/>
      <c r="E11" s="5"/>
      <c r="F11" s="38">
        <f>90*F8/F10</f>
        <v>28.5</v>
      </c>
      <c r="G11" s="32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0.28499999999999998</v>
      </c>
      <c r="D12" s="33"/>
      <c r="E12" s="5"/>
      <c r="F12" s="39">
        <f>F11%</f>
        <v>0.28499999999999998</v>
      </c>
      <c r="G12" s="33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712.49999999999989</v>
      </c>
      <c r="D13" s="31"/>
      <c r="E13" s="5"/>
      <c r="F13" s="37">
        <f>F7*F12</f>
        <v>712.49999999999989</v>
      </c>
      <c r="G13" s="31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1787.5</v>
      </c>
      <c r="D14" s="31"/>
      <c r="E14" s="5"/>
      <c r="F14" s="37">
        <f>F7-F13</f>
        <v>1787.5</v>
      </c>
      <c r="G14" s="31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1500000</v>
      </c>
      <c r="D15" s="31"/>
      <c r="E15" s="5"/>
      <c r="F15" s="41">
        <f>F4*F5</f>
        <v>1500000</v>
      </c>
      <c r="G15" s="31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427499.99999999994</v>
      </c>
      <c r="D16" s="31"/>
      <c r="E16" s="5"/>
      <c r="F16" s="41">
        <f>F15*F12</f>
        <v>427499.99999999994</v>
      </c>
      <c r="G16" s="31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3800</v>
      </c>
      <c r="D17" s="31"/>
      <c r="E17" s="5"/>
      <c r="F17" s="37">
        <f>F6</f>
        <v>3800</v>
      </c>
      <c r="G17" s="31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3780000</v>
      </c>
      <c r="D18" s="31"/>
      <c r="E18" s="5"/>
      <c r="F18" s="37">
        <f>F21*F3</f>
        <v>3780000</v>
      </c>
      <c r="G18" s="31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5588</v>
      </c>
      <c r="D19" s="31"/>
      <c r="E19" s="5"/>
      <c r="F19" s="41">
        <f>ROUND(F22/F21,0)</f>
        <v>5588</v>
      </c>
      <c r="G19" s="31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38"/>
      <c r="G20" s="32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600</v>
      </c>
      <c r="D21" s="48"/>
      <c r="E21" s="5"/>
      <c r="F21" s="44">
        <v>600</v>
      </c>
      <c r="G21" s="48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3352500</v>
      </c>
      <c r="D22" s="49"/>
      <c r="E22" s="5"/>
      <c r="F22" s="46">
        <f>F18-F16</f>
        <v>3352500</v>
      </c>
      <c r="G22" s="49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3017250</v>
      </c>
      <c r="D23" s="34"/>
      <c r="E23" s="5"/>
      <c r="F23" s="21">
        <f>F22*0.9</f>
        <v>3017250</v>
      </c>
      <c r="G23" s="34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2682000</v>
      </c>
      <c r="D24" s="34"/>
      <c r="E24" s="5"/>
      <c r="F24" s="21">
        <f>F22*0.8</f>
        <v>2682000</v>
      </c>
      <c r="G24" s="34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20"/>
      <c r="G25" s="47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1500000</v>
      </c>
      <c r="D26" s="35"/>
      <c r="E26" s="5"/>
      <c r="F26" s="40">
        <f>F5*F21</f>
        <v>1500000</v>
      </c>
      <c r="G26" s="3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20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6984.375</v>
      </c>
      <c r="D28" s="36"/>
      <c r="E28" s="5"/>
      <c r="F28" s="21">
        <f>F22*0.025/12</f>
        <v>6984.375</v>
      </c>
      <c r="G28" s="36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21"/>
      <c r="G29" s="34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51" t="s">
        <v>23</v>
      </c>
      <c r="G30" s="36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28"/>
      <c r="H44" s="5"/>
      <c r="I44" s="5"/>
      <c r="J44" s="5"/>
      <c r="K44" s="5"/>
    </row>
    <row r="45" spans="1:11" x14ac:dyDescent="0.25">
      <c r="A45" s="5"/>
      <c r="B45" s="5"/>
      <c r="C45" s="28"/>
      <c r="F45" s="28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28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28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25"/>
      <c r="G48" s="2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25"/>
      <c r="G49" s="2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25"/>
      <c r="G50" s="25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25"/>
      <c r="G51" s="25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20"/>
      <c r="G52" s="2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20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20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20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20"/>
      <c r="G56" s="2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20"/>
      <c r="G57" s="2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20"/>
      <c r="G58" s="2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20"/>
      <c r="G59" s="2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20"/>
      <c r="G60" s="2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20"/>
      <c r="G61" s="2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20"/>
      <c r="G62" s="2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20"/>
      <c r="G63" s="2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20"/>
      <c r="G64" s="2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20"/>
      <c r="G65" s="2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20"/>
      <c r="G66" s="2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20"/>
      <c r="G67" s="2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20"/>
      <c r="G68" s="2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20"/>
      <c r="G69" s="2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20"/>
      <c r="G70" s="2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20"/>
      <c r="G71" s="2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20"/>
      <c r="G72" s="2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20"/>
      <c r="G73" s="25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20"/>
      <c r="G74" s="2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20"/>
      <c r="G75" s="2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20"/>
      <c r="G76" s="2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20"/>
      <c r="G77" s="2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20"/>
      <c r="G78" s="2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20"/>
      <c r="G79" s="2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20"/>
      <c r="G80" s="2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20"/>
      <c r="G81" s="2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20"/>
      <c r="G82" s="2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20"/>
      <c r="G83" s="2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20"/>
      <c r="G84" s="25"/>
      <c r="H84" s="5"/>
      <c r="I84" s="5"/>
      <c r="J84" s="5"/>
      <c r="K84" s="5"/>
    </row>
    <row r="85" spans="1:11" x14ac:dyDescent="0.25">
      <c r="A85" s="5"/>
      <c r="B85" s="5"/>
      <c r="C85" s="20"/>
      <c r="F85" s="20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20"/>
      <c r="G86" s="2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20">
        <f>F86*F85</f>
        <v>0</v>
      </c>
      <c r="G87" s="2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20"/>
      <c r="G88" s="2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20"/>
      <c r="G89" s="2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20"/>
      <c r="G90" s="2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20"/>
      <c r="G91" s="2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20"/>
      <c r="G92" s="2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20"/>
      <c r="G93" s="2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20"/>
      <c r="G94" s="2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20"/>
      <c r="G95" s="2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20"/>
      <c r="G96" s="2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20"/>
      <c r="G97" s="2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20"/>
      <c r="G98" s="2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20"/>
      <c r="G99" s="2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20"/>
      <c r="G100" s="2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20"/>
      <c r="G101" s="2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20"/>
      <c r="G102" s="2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20"/>
      <c r="G103" s="2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20"/>
      <c r="G104" s="2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20"/>
      <c r="G105" s="2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20"/>
      <c r="G106" s="2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20"/>
      <c r="G107" s="2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20"/>
      <c r="G108" s="2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20"/>
      <c r="G109" s="2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20"/>
      <c r="G110" s="2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20"/>
      <c r="G111" s="2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20"/>
      <c r="G112" s="2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20"/>
      <c r="G113" s="2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20"/>
      <c r="G114" s="2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20"/>
      <c r="G115" s="2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20"/>
      <c r="G116" s="2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20"/>
      <c r="G117" s="2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20"/>
      <c r="G118" s="2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20"/>
      <c r="G119" s="2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20"/>
      <c r="G120" s="2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20"/>
      <c r="G121" s="2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20"/>
      <c r="G122" s="2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20"/>
      <c r="G123" s="2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20"/>
      <c r="G124" s="2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20"/>
      <c r="G125" s="2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20"/>
      <c r="G126" s="2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20"/>
      <c r="G127" s="2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20"/>
      <c r="G128" s="2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20"/>
      <c r="G129" s="2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20"/>
      <c r="G130" s="2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20"/>
      <c r="G131" s="2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20"/>
      <c r="G132" s="2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20"/>
      <c r="G133" s="2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20"/>
      <c r="G134" s="2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20"/>
      <c r="G135" s="2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20"/>
      <c r="G136" s="2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20"/>
      <c r="G137" s="2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20"/>
      <c r="G138" s="2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20"/>
      <c r="G139" s="2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20"/>
      <c r="G140" s="2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20"/>
      <c r="G141" s="2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20"/>
      <c r="G142" s="2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20"/>
      <c r="G143" s="2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20"/>
      <c r="G144" s="2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20"/>
      <c r="G145" s="2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20"/>
      <c r="G146" s="2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20"/>
      <c r="G147" s="2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20"/>
      <c r="G148" s="2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20"/>
      <c r="G149" s="2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20"/>
      <c r="G150" s="2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20"/>
      <c r="G151" s="2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20"/>
      <c r="G152" s="2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20"/>
      <c r="G153" s="2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20"/>
      <c r="G154" s="2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20"/>
      <c r="G155" s="2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20"/>
      <c r="G156" s="2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20"/>
      <c r="G157" s="2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20"/>
      <c r="G158" s="2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20"/>
      <c r="G159" s="2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20"/>
      <c r="G160" s="2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2025-02-18T06:03:25Z</dcterms:modified>
</cp:coreProperties>
</file>