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0730" windowHeight="11760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44525"/>
</workbook>
</file>

<file path=xl/calcChain.xml><?xml version="1.0" encoding="utf-8"?>
<calcChain xmlns="http://schemas.openxmlformats.org/spreadsheetml/2006/main">
  <c r="P6" i="21" l="1"/>
  <c r="T20" i="14" l="1"/>
  <c r="V6" i="13" l="1"/>
  <c r="W31" i="4" l="1"/>
  <c r="Q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<sst xmlns="http://schemas.openxmlformats.org/spreadsheetml/2006/main" count="49" uniqueCount="43">
  <si>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</si>
  <si>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</si>
  <si>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</si>
  <si>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</si>
  <si>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</si>
  <si>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</si>
  <si>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</si>
  <si>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</si>
  <si>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</si>
  <si>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</si>
  <si>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</si>
  <si>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</si>
  <si>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</si>
  <si>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</si>
  <si>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</si>
  <si>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</si>
  <si>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</si>
  <si>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</si>
  <si>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</si>
  <si>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</si>
  <si>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</si>
  <si>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</si>
  <si>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</si>
  <si>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</si>
  <si>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</si>
  <si>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</si>
  <si>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</si>
  <si>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</si>
  <si>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</si>
  <si>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</si>
  <si>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</si>
  <si>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</si>
  <si>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</si>
  <si>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</si>
  <si>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</si>
  <si>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</si>
  <si>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</si>
  <si>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</si>
  <si>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</si>
  <si>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</si>
  <si>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</si>
  <si>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OC</t>
  </si>
  <si>
    <t>State Bank of India ( RACPC - Santacruz (West)  - Sachin Vinod Sharma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</si>
</sst>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164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164" fontId="0" fillId="0" borderId="0" xfId="0" applyNumberFormat="1"/>
    <xf numFmtId="164" fontId="2" fillId="0" borderId="0" xfId="0" applyNumberFormat="1" applyFont="1"/>
    <xf numFmtId="0" fontId="8" fillId="0" borderId="1" xfId="0" applyFont="1" applyBorder="1"/>
    <xf numFmtId="164" fontId="8" fillId="0" borderId="0" xfId="1" applyFont="1" applyBorder="1"/>
    <xf numFmtId="164" fontId="9" fillId="0" borderId="0" xfId="1" applyFont="1" applyBorder="1"/>
    <xf numFmtId="164" fontId="9" fillId="3" borderId="0" xfId="1" applyFont="1" applyFill="1" applyBorder="1"/>
    <xf numFmtId="0" fontId="8" fillId="0" borderId="1" xfId="0" applyFont="1" applyBorder="1" applyAlignment="1">
      <alignment wrapText="1"/>
    </xf>
    <xf numFmtId="164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164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164" fontId="9" fillId="0" borderId="0" xfId="0" applyNumberFormat="1" applyFont="1"/>
    <xf numFmtId="0" fontId="11" fillId="0" borderId="1" xfId="0" applyFont="1" applyBorder="1"/>
    <xf numFmtId="164" fontId="12" fillId="0" borderId="0" xfId="0" applyNumberFormat="1" applyFont="1"/>
    <xf numFmtId="164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164" fontId="12" fillId="0" borderId="3" xfId="0" applyNumberFormat="1" applyFont="1" applyBorder="1"/>
    <xf numFmtId="0" fontId="12" fillId="0" borderId="1" xfId="0" applyFont="1" applyBorder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36</xdr:row>
      <xdr:rowOff>181894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229224D6-1A12-4B19-8B32-CCA3CC4BC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58269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11</xdr:col>
      <xdr:colOff>29430</xdr:colOff>
      <xdr:row>29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6125430" cy="51823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210770</xdr:colOff>
      <xdr:row>44</xdr:row>
      <xdr:rowOff>115326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A5F69716-C063-4AF9-B781-41E5EA56C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45170" cy="7354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37</xdr:row>
      <xdr:rowOff>134326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E52FE5F8-E926-4D87-B56F-90191434A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69923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DCE70869-3AF0-4F1A-8BA9-F7E74133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41</xdr:row>
      <xdr:rowOff>96167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570C38C-1795-404B-A5E7-0BCE89218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65731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37</xdr:row>
      <xdr:rowOff>181984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8702F8D5-930E-4BCD-9652-3ABA19AC2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7230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134390</xdr:colOff>
      <xdr:row>46</xdr:row>
      <xdr:rowOff>182197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31AAACBB-20A5-422F-816B-FABE39BC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49590" cy="87546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77061</xdr:colOff>
      <xdr:row>28</xdr:row>
      <xdr:rowOff>38823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73061" cy="51823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19904</xdr:colOff>
      <xdr:row>27</xdr:row>
      <xdr:rowOff>134060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115904" cy="50870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"/>
  <sheetViews>
    <sheetView tabSelected="1" topLeftCell="H31" zoomScaleNormal="100" workbookViewId="0">
      <selection activeCell="T41" sqref="T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225.83333333333334</v>
      </c>
      <c r="C3" s="4">
        <f>B3*1.2</f>
        <v>271</v>
      </c>
      <c r="D3" s="4">
        <f t="shared" ref="D3:D14" si="2">C3*1.2</f>
        <v>325.2</v>
      </c>
      <c r="E3" s="5">
        <f t="shared" ref="E3:E14" si="3">R3</f>
        <v>2700000</v>
      </c>
      <c r="F3" s="9">
        <f t="shared" ref="F3:F14" si="4">ROUND((E3/B3),0)</f>
        <v>11956</v>
      </c>
      <c r="G3" s="9">
        <f t="shared" ref="G3:G14" si="5">ROUND((E3/C3),0)</f>
        <v>9963</v>
      </c>
      <c r="H3" s="9">
        <f t="shared" ref="H3:H14" si="6">ROUND((E3/D3),0)</f>
        <v>8303</v>
      </c>
      <c r="I3" s="4" t="e">
        <f>#REF!</f>
        <v>#REF!</v>
      </c>
      <c r="J3" s="4">
        <f t="shared" ref="J3:J14" si="7">S3</f>
        <v>0</v>
      </c>
      <c r="O3">
        <v>0</v>
      </c>
      <c r="P3">
        <v>271</v>
      </c>
      <c r="Q3">
        <f t="shared" ref="P3:Q14" si="8">P3/1.2</f>
        <v>225.83333333333334</v>
      </c>
      <c r="R3" s="2">
        <v>2700000</v>
      </c>
    </row>
    <row r="4" spans="1:20" x14ac:dyDescent="0.25">
      <c r="A4" s="4">
        <f t="shared" ref="A4:A9" si="9">N4</f>
        <v>0</v>
      </c>
      <c r="B4" s="4">
        <f t="shared" ref="B4:B9" si="10">Q4</f>
        <v>226</v>
      </c>
      <c r="C4" s="4">
        <f t="shared" ref="C4:C9" si="11">B4*1.2</f>
        <v>271.2</v>
      </c>
      <c r="D4" s="4">
        <f t="shared" ref="D4:D9" si="12">C4*1.2</f>
        <v>325.44</v>
      </c>
      <c r="E4" s="5">
        <f t="shared" ref="E4:E9" si="13">R4</f>
        <v>2650000</v>
      </c>
      <c r="F4" s="9">
        <f t="shared" ref="F4:F9" si="14">ROUND((E4/B4),0)</f>
        <v>11726</v>
      </c>
      <c r="G4" s="9">
        <f t="shared" ref="G4:G9" si="15">ROUND((E4/C4),0)</f>
        <v>9771</v>
      </c>
      <c r="H4" s="9">
        <f t="shared" ref="H4:H9" si="16">ROUND((E4/D4),0)</f>
        <v>8143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8" si="18">O4/1.2</f>
        <v>0</v>
      </c>
      <c r="Q4">
        <v>226</v>
      </c>
      <c r="R4" s="2">
        <v>2650000</v>
      </c>
    </row>
    <row r="5" spans="1:20" s="43" customFormat="1" x14ac:dyDescent="0.25">
      <c r="A5" s="41">
        <f t="shared" si="9"/>
        <v>0</v>
      </c>
      <c r="B5" s="41">
        <f t="shared" si="10"/>
        <v>226</v>
      </c>
      <c r="C5" s="41">
        <f t="shared" si="11"/>
        <v>271.2</v>
      </c>
      <c r="D5" s="41">
        <f t="shared" si="12"/>
        <v>325.44</v>
      </c>
      <c r="E5" s="42">
        <f t="shared" si="13"/>
        <v>2800000</v>
      </c>
      <c r="F5" s="41">
        <f t="shared" si="14"/>
        <v>12389</v>
      </c>
      <c r="G5" s="41">
        <f t="shared" si="15"/>
        <v>10324</v>
      </c>
      <c r="H5" s="41">
        <f t="shared" si="16"/>
        <v>8604</v>
      </c>
      <c r="I5" s="41" t="e">
        <f>#REF!</f>
        <v>#REF!</v>
      </c>
      <c r="J5" s="41">
        <f t="shared" si="17"/>
        <v>0</v>
      </c>
      <c r="O5" s="43">
        <v>0</v>
      </c>
      <c r="P5" s="43">
        <f t="shared" si="18"/>
        <v>0</v>
      </c>
      <c r="Q5" s="43">
        <v>226</v>
      </c>
      <c r="R5" s="44">
        <v>2800000</v>
      </c>
    </row>
    <row r="6" spans="1:20" x14ac:dyDescent="0.25">
      <c r="A6" s="4">
        <f t="shared" si="9"/>
        <v>0</v>
      </c>
      <c r="B6" s="4">
        <f t="shared" si="10"/>
        <v>226</v>
      </c>
      <c r="C6" s="4">
        <f t="shared" si="11"/>
        <v>271.2</v>
      </c>
      <c r="D6" s="4">
        <f t="shared" si="12"/>
        <v>325.44</v>
      </c>
      <c r="E6" s="5">
        <f t="shared" si="13"/>
        <v>2700000</v>
      </c>
      <c r="F6" s="9">
        <f t="shared" si="14"/>
        <v>11947</v>
      </c>
      <c r="G6" s="9">
        <f t="shared" si="15"/>
        <v>9956</v>
      </c>
      <c r="H6" s="9">
        <f t="shared" si="16"/>
        <v>8296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226</v>
      </c>
      <c r="R6" s="2">
        <v>2700000</v>
      </c>
    </row>
    <row r="7" spans="1:20" s="43" customFormat="1" x14ac:dyDescent="0.25">
      <c r="A7" s="41">
        <f t="shared" si="9"/>
        <v>0</v>
      </c>
      <c r="B7" s="41">
        <f t="shared" si="10"/>
        <v>226</v>
      </c>
      <c r="C7" s="41">
        <f t="shared" si="11"/>
        <v>271.2</v>
      </c>
      <c r="D7" s="41">
        <f t="shared" si="12"/>
        <v>325.44</v>
      </c>
      <c r="E7" s="42">
        <f t="shared" si="13"/>
        <v>3150000</v>
      </c>
      <c r="F7" s="41">
        <f t="shared" si="14"/>
        <v>13938</v>
      </c>
      <c r="G7" s="41">
        <f t="shared" si="15"/>
        <v>11615</v>
      </c>
      <c r="H7" s="41">
        <f t="shared" si="16"/>
        <v>9679</v>
      </c>
      <c r="I7" s="41" t="e">
        <f>#REF!</f>
        <v>#REF!</v>
      </c>
      <c r="J7" s="41">
        <f t="shared" si="17"/>
        <v>0</v>
      </c>
      <c r="O7" s="43">
        <v>0</v>
      </c>
      <c r="P7" s="43">
        <f t="shared" si="18"/>
        <v>0</v>
      </c>
      <c r="Q7" s="43">
        <v>226</v>
      </c>
      <c r="R7" s="44">
        <v>3150000</v>
      </c>
    </row>
    <row r="8" spans="1:20" x14ac:dyDescent="0.25">
      <c r="A8" s="4">
        <f t="shared" si="9"/>
        <v>0</v>
      </c>
      <c r="B8" s="4">
        <f t="shared" si="10"/>
        <v>333</v>
      </c>
      <c r="C8" s="4">
        <f t="shared" si="11"/>
        <v>399.59999999999997</v>
      </c>
      <c r="D8" s="4">
        <f t="shared" si="12"/>
        <v>479.51999999999992</v>
      </c>
      <c r="E8" s="5">
        <f t="shared" si="13"/>
        <v>4700000</v>
      </c>
      <c r="F8" s="9">
        <f t="shared" si="14"/>
        <v>14114</v>
      </c>
      <c r="G8" s="9">
        <f t="shared" si="15"/>
        <v>11762</v>
      </c>
      <c r="H8" s="9">
        <f t="shared" si="16"/>
        <v>9801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333</v>
      </c>
      <c r="R8" s="2">
        <v>4700000</v>
      </c>
    </row>
    <row r="9" spans="1:20" x14ac:dyDescent="0.25">
      <c r="A9" s="4">
        <f t="shared" si="9"/>
        <v>0</v>
      </c>
      <c r="B9" s="4">
        <f t="shared" si="10"/>
        <v>333.33333333333337</v>
      </c>
      <c r="C9" s="4">
        <f t="shared" si="11"/>
        <v>400.00000000000006</v>
      </c>
      <c r="D9" s="4">
        <f t="shared" si="12"/>
        <v>480.00000000000006</v>
      </c>
      <c r="E9" s="5">
        <f t="shared" si="13"/>
        <v>4800000</v>
      </c>
      <c r="F9" s="9">
        <f t="shared" si="14"/>
        <v>14400</v>
      </c>
      <c r="G9" s="9">
        <f t="shared" si="15"/>
        <v>12000</v>
      </c>
      <c r="H9" s="9">
        <f t="shared" si="16"/>
        <v>10000</v>
      </c>
      <c r="I9" s="4" t="e">
        <f>#REF!</f>
        <v>#REF!</v>
      </c>
      <c r="J9" s="4">
        <f t="shared" si="17"/>
        <v>0</v>
      </c>
      <c r="O9">
        <v>0</v>
      </c>
      <c r="P9">
        <v>400</v>
      </c>
      <c r="Q9">
        <f t="shared" ref="Q9" si="19">P9/1.2</f>
        <v>333.33333333333337</v>
      </c>
      <c r="R9" s="2">
        <v>4800000</v>
      </c>
    </row>
    <row r="10" spans="1:20" x14ac:dyDescent="0.25">
      <c r="A10" s="4">
        <f t="shared" si="0"/>
        <v>0</v>
      </c>
      <c r="B10" s="4">
        <f t="shared" si="1"/>
        <v>333</v>
      </c>
      <c r="C10" s="4">
        <f t="shared" ref="C10:C14" si="20">B10*1.2</f>
        <v>399.59999999999997</v>
      </c>
      <c r="D10" s="4">
        <f t="shared" si="2"/>
        <v>479.51999999999992</v>
      </c>
      <c r="E10" s="5">
        <f t="shared" si="3"/>
        <v>3700000</v>
      </c>
      <c r="F10" s="9">
        <f t="shared" si="4"/>
        <v>11111</v>
      </c>
      <c r="G10" s="9">
        <f t="shared" si="5"/>
        <v>9259</v>
      </c>
      <c r="H10" s="9">
        <f t="shared" si="6"/>
        <v>7716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333</v>
      </c>
      <c r="R10" s="2">
        <v>3700000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s="43" customFormat="1" x14ac:dyDescent="0.25">
      <c r="A16" s="41">
        <f t="shared" ref="A16:A28" si="32">N16</f>
        <v>0</v>
      </c>
      <c r="B16" s="41">
        <f t="shared" ref="B16:B28" si="33">Q16</f>
        <v>226</v>
      </c>
      <c r="C16" s="41">
        <f>B16*1.2</f>
        <v>271.2</v>
      </c>
      <c r="D16" s="41">
        <f t="shared" ref="D16:D28" si="34">C16*1.2</f>
        <v>325.44</v>
      </c>
      <c r="E16" s="42">
        <f t="shared" ref="E16:E28" si="35">R16</f>
        <v>3800000</v>
      </c>
      <c r="F16" s="41">
        <f t="shared" ref="F16:F28" si="36">ROUND((E16/B16),0)</f>
        <v>16814</v>
      </c>
      <c r="G16" s="41">
        <f t="shared" ref="G16:G28" si="37">ROUND((E16/C16),0)</f>
        <v>14012</v>
      </c>
      <c r="H16" s="41">
        <f t="shared" ref="H16:H28" si="38">ROUND((E16/D16),0)</f>
        <v>11676</v>
      </c>
      <c r="I16" s="41" t="e">
        <f>#REF!</f>
        <v>#REF!</v>
      </c>
      <c r="J16" s="41">
        <f t="shared" ref="J16:J28" si="39">S16</f>
        <v>0</v>
      </c>
      <c r="O16" s="43">
        <v>0</v>
      </c>
      <c r="P16" s="43">
        <f t="shared" ref="P16:Q28" si="40">O16/1.2</f>
        <v>0</v>
      </c>
      <c r="Q16" s="43">
        <v>226</v>
      </c>
      <c r="R16" s="44">
        <v>3800000</v>
      </c>
    </row>
    <row r="17" spans="1:24" s="43" customFormat="1" x14ac:dyDescent="0.25">
      <c r="A17" s="41">
        <f t="shared" si="32"/>
        <v>0</v>
      </c>
      <c r="B17" s="41">
        <f t="shared" si="33"/>
        <v>450</v>
      </c>
      <c r="C17" s="41">
        <f t="shared" ref="C17:C28" si="41">B17*1.2</f>
        <v>540</v>
      </c>
      <c r="D17" s="41">
        <f t="shared" si="34"/>
        <v>648</v>
      </c>
      <c r="E17" s="42">
        <f t="shared" si="35"/>
        <v>7200000</v>
      </c>
      <c r="F17" s="41">
        <f t="shared" si="36"/>
        <v>16000</v>
      </c>
      <c r="G17" s="41">
        <f t="shared" si="37"/>
        <v>13333</v>
      </c>
      <c r="H17" s="41">
        <f t="shared" si="38"/>
        <v>11111</v>
      </c>
      <c r="I17" s="41" t="e">
        <f>#REF!</f>
        <v>#REF!</v>
      </c>
      <c r="J17" s="41">
        <f t="shared" si="39"/>
        <v>0</v>
      </c>
      <c r="O17" s="43">
        <v>0</v>
      </c>
      <c r="P17" s="43">
        <f t="shared" si="40"/>
        <v>0</v>
      </c>
      <c r="Q17" s="43">
        <v>450</v>
      </c>
      <c r="R17" s="44">
        <v>7200000</v>
      </c>
    </row>
    <row r="18" spans="1:24" x14ac:dyDescent="0.25">
      <c r="A18" s="4">
        <f t="shared" si="32"/>
        <v>0</v>
      </c>
      <c r="B18" s="4">
        <f t="shared" si="33"/>
        <v>0</v>
      </c>
      <c r="C18" s="4">
        <f t="shared" si="41"/>
        <v>0</v>
      </c>
      <c r="D18" s="4">
        <f t="shared" si="34"/>
        <v>0</v>
      </c>
      <c r="E18" s="5">
        <f t="shared" si="35"/>
        <v>0</v>
      </c>
      <c r="F18" s="9" t="e">
        <f t="shared" si="36"/>
        <v>#DIV/0!</v>
      </c>
      <c r="G18" s="9" t="e">
        <f t="shared" si="37"/>
        <v>#DIV/0!</v>
      </c>
      <c r="H18" s="9" t="e">
        <f t="shared" si="38"/>
        <v>#DIV/0!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f t="shared" si="40"/>
        <v>0</v>
      </c>
      <c r="R18" s="2">
        <v>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15500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13000</v>
      </c>
      <c r="X31" s="22"/>
    </row>
    <row r="32" spans="1:24" ht="15.75" x14ac:dyDescent="0.25">
      <c r="D32" t="s">
        <v>40</v>
      </c>
      <c r="E32">
        <v>333</v>
      </c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12</v>
      </c>
      <c r="X33" s="25">
        <v>2025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48</v>
      </c>
      <c r="X34" s="31">
        <v>2013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42</v>
      </c>
      <c r="Q36" s="46"/>
      <c r="R36" s="46"/>
      <c r="S36" s="46"/>
      <c r="T36" s="47"/>
      <c r="U36" s="21" t="s">
        <v>20</v>
      </c>
      <c r="V36" s="23"/>
      <c r="W36" s="24">
        <f>90*W33/W35</f>
        <v>18</v>
      </c>
      <c r="X36" s="24"/>
    </row>
    <row r="37" spans="15:25" ht="15.75" x14ac:dyDescent="0.25">
      <c r="U37" s="17"/>
      <c r="V37" s="26"/>
      <c r="W37" s="27">
        <f>W36%</f>
        <v>0.18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450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13000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15050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38</v>
      </c>
      <c r="V44" s="30"/>
      <c r="W44" s="25">
        <v>333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5011650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W45*0.98</f>
        <v>4911417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4009320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832500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10440.9375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O6:P6"/>
  <sheetViews>
    <sheetView zoomScaleNormal="100" workbookViewId="0">
      <selection activeCell="P7" sqref="P7"/>
    </sheetView>
  </sheetViews>
  <sheetFormatPr defaultRowHeight="15" x14ac:dyDescent="0.25"/>
  <sheetData>
    <row r="6" spans="15:16" x14ac:dyDescent="0.25">
      <c r="O6">
        <v>37.17</v>
      </c>
      <c r="P6">
        <f>O6*10.764</f>
        <v>400.09787999999998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6:V44"/>
  <sheetViews>
    <sheetView zoomScaleNormal="100" workbookViewId="0">
      <selection activeCell="V7" sqref="V7"/>
    </sheetView>
  </sheetViews>
  <sheetFormatPr defaultRowHeight="15" x14ac:dyDescent="0.25"/>
  <sheetData>
    <row r="6" spans="21:22" x14ac:dyDescent="0.25">
      <c r="U6">
        <v>25.2</v>
      </c>
      <c r="V6">
        <f>U6*10.764</f>
        <v>271.25279999999998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S20:T20"/>
  <sheetViews>
    <sheetView workbookViewId="0">
      <selection activeCell="T21" sqref="T21"/>
    </sheetView>
  </sheetViews>
  <sheetFormatPr defaultRowHeight="15" x14ac:dyDescent="0.25"/>
  <sheetData>
    <row r="20" spans="19:20" x14ac:dyDescent="0.25">
      <c r="S20">
        <v>21</v>
      </c>
      <c r="T20">
        <f>S20*10.764</f>
        <v>226.04399999999998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F1" zoomScaleNormal="100" workbookViewId="0">
      <selection activeCell="AB32" sqref="AB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4" sqref="Q1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admin</cp:lastModifiedBy>
  <cp:lastPrinted>2019-11-05T06:14:02Z</cp:lastPrinted>
  <dcterms:created xsi:type="dcterms:W3CDTF">2018-02-17T10:36:41Z</dcterms:created>
  <dcterms:modified xsi:type="dcterms:W3CDTF">2025-02-19T11:21:06Z</dcterms:modified>
</cp:coreProperties>
</file>