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871B70B0-BFDC-4B25-A149-786077ACDA6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8" i="1" l="1"/>
  <c r="C28" i="1"/>
  <c r="B30" i="1"/>
  <c r="C30" i="1"/>
  <c r="H12" i="1"/>
  <c r="G13" i="1"/>
  <c r="G12" i="1"/>
  <c r="D34" i="1" l="1"/>
  <c r="H30" i="1"/>
  <c r="C29" i="1"/>
  <c r="C34" i="1"/>
  <c r="B20" i="1" l="1"/>
  <c r="H29" i="1" l="1"/>
  <c r="H28" i="1"/>
  <c r="H35" i="1"/>
  <c r="H34" i="1"/>
  <c r="G30" i="1" l="1"/>
  <c r="F37" i="1"/>
  <c r="H37" i="1" s="1"/>
  <c r="F36" i="1" l="1"/>
  <c r="F35" i="1"/>
  <c r="F34" i="1"/>
  <c r="G38" i="1" l="1"/>
  <c r="G37" i="1"/>
  <c r="G36" i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I34" i="1" s="1"/>
  <c r="I35" i="1" l="1"/>
  <c r="H36" i="1"/>
  <c r="B17" i="1"/>
  <c r="B18" i="1" s="1"/>
  <c r="I27" i="1"/>
  <c r="F27" i="1"/>
  <c r="B21" i="1" l="1"/>
  <c r="C17" i="1"/>
  <c r="B19" i="1"/>
  <c r="F28" i="1"/>
  <c r="G28" i="1"/>
  <c r="F29" i="1"/>
  <c r="G29" i="1"/>
  <c r="F30" i="1"/>
  <c r="I28" i="1" l="1"/>
  <c r="G3" i="1" l="1"/>
</calcChain>
</file>

<file path=xl/sharedStrings.xml><?xml version="1.0" encoding="utf-8"?>
<sst xmlns="http://schemas.openxmlformats.org/spreadsheetml/2006/main" count="37" uniqueCount="29">
  <si>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</si>
  <si>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</si>
  <si>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</si>
  <si>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</si>
  <si>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</si>
  <si>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</si>
  <si>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</si>
  <si>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</si>
  <si>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</si>
  <si>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</si>
  <si>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</si>
  <si>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</si>
  <si>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</si>
  <si>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</si>
  <si>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</si>
  <si>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</si>
  <si>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</si>
  <si>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</si>
  <si>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</si>
  <si>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</si>
  <si>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</si>
  <si>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</si>
  <si>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</si>
  <si>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</si>
  <si>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</si>
  <si>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</si>
  <si>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</si>
  <si>
    <t>RV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</si>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</sst>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0" xfId="0" applyNumberFormat="1" applyFont="1"/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39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54CCC-7D64-4154-BB82-2C0419E6E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278"/>
        <a:stretch/>
      </xdr:blipFill>
      <xdr:spPr>
        <a:xfrm>
          <a:off x="0" y="0"/>
          <a:ext cx="8678486" cy="75533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115507</xdr:colOff>
      <xdr:row>42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107A3B-88CB-4BC7-A11C-BFB0CAE2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49907" cy="80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0143B-3379-4A9A-B3A3-39E1E157A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79735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220297</xdr:colOff>
      <xdr:row>42</xdr:row>
      <xdr:rowOff>96380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BFCCA2-7A81-4378-9BCC-AF0A54759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54697" cy="8097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H20" sqref="H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1">
        <v>5900</v>
      </c>
      <c r="C3" s="17"/>
      <c r="D3" s="10"/>
      <c r="E3">
        <v>2011</v>
      </c>
      <c r="F3" s="3">
        <v>2025</v>
      </c>
      <c r="G3" s="4">
        <f>F3-E3</f>
        <v>14</v>
      </c>
      <c r="L3" s="3"/>
      <c r="M3" s="4"/>
    </row>
    <row r="4" spans="1:17" ht="33" x14ac:dyDescent="0.3">
      <c r="A4" s="52" t="s">
        <v>1</v>
      </c>
      <c r="B4" s="51">
        <v>2300</v>
      </c>
      <c r="C4" s="17"/>
      <c r="D4" s="10"/>
      <c r="E4" s="31"/>
      <c r="F4" s="3"/>
      <c r="G4" s="4"/>
      <c r="H4" s="40"/>
      <c r="K4" s="26"/>
      <c r="L4" s="3"/>
      <c r="M4" s="4"/>
    </row>
    <row r="5" spans="1:17" ht="16.5" x14ac:dyDescent="0.3">
      <c r="A5" s="16" t="s">
        <v>2</v>
      </c>
      <c r="B5" s="51">
        <f>B3-B4</f>
        <v>3600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1">
        <f>B4</f>
        <v>2300</v>
      </c>
      <c r="C6" s="17"/>
      <c r="D6" s="50"/>
      <c r="E6" s="61"/>
      <c r="F6" s="3">
        <v>650</v>
      </c>
      <c r="G6" s="14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14</v>
      </c>
      <c r="C7" s="18"/>
      <c r="D7" s="55"/>
      <c r="E7" s="56"/>
      <c r="F7" s="3"/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46</v>
      </c>
      <c r="C8" s="18"/>
      <c r="D8" s="55"/>
      <c r="E8" s="56"/>
      <c r="F8" s="37"/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5"/>
      <c r="E9" s="56"/>
      <c r="F9" s="37"/>
      <c r="G9" s="13"/>
      <c r="J9" s="25"/>
      <c r="M9" s="33"/>
      <c r="N9" s="23"/>
      <c r="O9" s="23"/>
      <c r="P9" s="23"/>
      <c r="Q9" s="23"/>
    </row>
    <row r="10" spans="1:17" ht="33" x14ac:dyDescent="0.3">
      <c r="A10" s="52" t="s">
        <v>7</v>
      </c>
      <c r="B10" s="16">
        <f>90*B7/B9</f>
        <v>21</v>
      </c>
      <c r="C10" s="18"/>
      <c r="D10" s="55"/>
      <c r="E10" s="57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3">
        <f>B10%</f>
        <v>0.21</v>
      </c>
      <c r="C11" s="28"/>
      <c r="D11" s="58"/>
      <c r="E11" s="56" t="s">
        <v>26</v>
      </c>
      <c r="F11" t="s">
        <v>28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1">
        <f>B6*B11</f>
        <v>483</v>
      </c>
      <c r="C12" s="19"/>
      <c r="D12" s="59"/>
      <c r="E12" s="56">
        <v>481</v>
      </c>
      <c r="F12">
        <v>38</v>
      </c>
      <c r="G12" s="13">
        <f>F12+E12</f>
        <v>519</v>
      </c>
      <c r="H12" s="23">
        <f>F6/G12</f>
        <v>1.2524084778420039</v>
      </c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1">
        <f>B6-B12</f>
        <v>1817</v>
      </c>
      <c r="C13" s="19"/>
      <c r="D13" s="60"/>
      <c r="E13" s="49"/>
      <c r="G13" s="13">
        <f>G12*1.2</f>
        <v>622.79999999999995</v>
      </c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1">
        <f>B5</f>
        <v>3600</v>
      </c>
      <c r="C14" s="17"/>
      <c r="D14" s="43"/>
      <c r="E14" s="49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1">
        <f>B14+B13</f>
        <v>5417</v>
      </c>
      <c r="C15" s="17"/>
      <c r="D15" s="43"/>
      <c r="E15" s="46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650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11</v>
      </c>
      <c r="B17" s="54">
        <f>B15*B16</f>
        <v>3521050</v>
      </c>
      <c r="C17" s="20">
        <f>B17*75%</f>
        <v>2640787.5</v>
      </c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27</v>
      </c>
      <c r="B18" s="54">
        <f>B17*0.98</f>
        <v>3450629</v>
      </c>
      <c r="C18" s="20"/>
      <c r="D18" s="10"/>
      <c r="E18" s="5"/>
      <c r="F18" s="27"/>
      <c r="G18" s="5"/>
      <c r="H18" s="6"/>
      <c r="M18" s="5"/>
      <c r="N18" s="6"/>
    </row>
    <row r="19" spans="1:14" ht="16.5" x14ac:dyDescent="0.3">
      <c r="A19" s="16" t="s">
        <v>23</v>
      </c>
      <c r="B19" s="54">
        <f>B17*0.8</f>
        <v>2816840</v>
      </c>
      <c r="C19" s="20"/>
      <c r="D19" s="43"/>
      <c r="E19" s="44"/>
      <c r="F19" s="45"/>
      <c r="G19" s="44"/>
      <c r="H19" s="46"/>
      <c r="M19" s="5"/>
      <c r="N19" s="6"/>
    </row>
    <row r="20" spans="1:14" ht="18.75" x14ac:dyDescent="0.3">
      <c r="A20" s="16" t="s">
        <v>12</v>
      </c>
      <c r="B20" s="17">
        <f>431*B4</f>
        <v>991300</v>
      </c>
      <c r="C20" s="17"/>
      <c r="D20" s="43"/>
      <c r="E20" s="47"/>
      <c r="F20" s="47"/>
      <c r="G20" s="48"/>
      <c r="H20" s="49"/>
    </row>
    <row r="21" spans="1:14" ht="16.5" x14ac:dyDescent="0.3">
      <c r="A21" s="16" t="s">
        <v>16</v>
      </c>
      <c r="B21" s="17">
        <f>B17*0.03/12</f>
        <v>8802.625</v>
      </c>
      <c r="C21" s="30"/>
      <c r="D21" s="43"/>
      <c r="E21" s="46"/>
      <c r="F21" s="44"/>
      <c r="G21" s="49"/>
      <c r="H21" s="49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/>
      <c r="D27" s="8">
        <v>600</v>
      </c>
      <c r="E27" s="8">
        <v>2800000</v>
      </c>
      <c r="F27" s="10" t="e">
        <f t="shared" ref="F27:F30" si="0">E27/B27</f>
        <v>#DIV/0!</v>
      </c>
      <c r="G27" s="10" t="e">
        <f>E27/C27</f>
        <v>#DIV/0!</v>
      </c>
      <c r="H27" s="10">
        <f>E27/D27</f>
        <v>4666.666666666667</v>
      </c>
      <c r="I27" s="8" t="e">
        <f>C27/B27</f>
        <v>#DIV/0!</v>
      </c>
      <c r="J27" s="15"/>
    </row>
    <row r="28" spans="1:14" ht="17.25" x14ac:dyDescent="0.3">
      <c r="B28" s="9">
        <f>C28/1.2</f>
        <v>463.19444444444451</v>
      </c>
      <c r="C28" s="8">
        <f>D28/1.2</f>
        <v>555.83333333333337</v>
      </c>
      <c r="D28" s="8">
        <v>667</v>
      </c>
      <c r="E28" s="8">
        <v>3500000</v>
      </c>
      <c r="F28" s="10">
        <f t="shared" si="0"/>
        <v>7556.2218890554714</v>
      </c>
      <c r="G28" s="10">
        <f>E28/C28</f>
        <v>6296.851574212893</v>
      </c>
      <c r="H28" s="10">
        <f>E28/D28</f>
        <v>5247.3763118440784</v>
      </c>
      <c r="I28" s="8">
        <f>C28/B28</f>
        <v>1.2</v>
      </c>
      <c r="J28" s="15"/>
    </row>
    <row r="29" spans="1:14" x14ac:dyDescent="0.25">
      <c r="B29" s="9">
        <v>490</v>
      </c>
      <c r="C29" s="8">
        <f>B29*1.2</f>
        <v>588</v>
      </c>
      <c r="D29" s="8">
        <v>830</v>
      </c>
      <c r="E29" s="8">
        <v>4500000</v>
      </c>
      <c r="F29" s="10">
        <f t="shared" si="0"/>
        <v>9183.6734693877552</v>
      </c>
      <c r="G29" s="10">
        <f t="shared" ref="G29:G30" si="1">E29/C29</f>
        <v>7653.0612244897957</v>
      </c>
      <c r="H29" s="10">
        <f>E29/D29</f>
        <v>5421.6867469879517</v>
      </c>
      <c r="I29" s="8">
        <f>C29/B29</f>
        <v>1.2</v>
      </c>
    </row>
    <row r="30" spans="1:14" x14ac:dyDescent="0.25">
      <c r="B30" s="9">
        <f>C30/1.2</f>
        <v>416.66666666666669</v>
      </c>
      <c r="C30" s="8">
        <f>D30/1.2</f>
        <v>500</v>
      </c>
      <c r="D30" s="8">
        <v>600</v>
      </c>
      <c r="E30" s="8">
        <v>4000000</v>
      </c>
      <c r="F30" s="10">
        <f t="shared" si="0"/>
        <v>9600</v>
      </c>
      <c r="G30" s="10">
        <f t="shared" si="1"/>
        <v>8000</v>
      </c>
      <c r="H30" s="10">
        <f>E30/D30</f>
        <v>6666.666666666667</v>
      </c>
      <c r="I30" s="8">
        <f>C30/B30</f>
        <v>1.2</v>
      </c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</row>
    <row r="33" spans="2:11" x14ac:dyDescent="0.25">
      <c r="B33" s="9" t="s">
        <v>15</v>
      </c>
      <c r="C33" s="8" t="s">
        <v>20</v>
      </c>
      <c r="D33" s="8" t="s">
        <v>24</v>
      </c>
      <c r="E33" s="8" t="s">
        <v>11</v>
      </c>
      <c r="F33" s="8" t="s">
        <v>17</v>
      </c>
      <c r="G33" s="8" t="s">
        <v>18</v>
      </c>
    </row>
    <row r="34" spans="2:11" x14ac:dyDescent="0.25">
      <c r="B34" s="9">
        <v>358</v>
      </c>
      <c r="C34" s="8">
        <f>B34*1.2</f>
        <v>429.59999999999997</v>
      </c>
      <c r="D34" s="8">
        <f>B34*1.35</f>
        <v>483.3</v>
      </c>
      <c r="E34" s="8">
        <v>2100000</v>
      </c>
      <c r="F34" s="8">
        <f>E34/B34</f>
        <v>5865.921787709497</v>
      </c>
      <c r="G34" s="8">
        <f>E34/C34</f>
        <v>4888.2681564245813</v>
      </c>
      <c r="H34" s="10">
        <f>E34/D34</f>
        <v>4345.127250155183</v>
      </c>
      <c r="I34" s="62">
        <f>B15/H34</f>
        <v>1.2466838571428571</v>
      </c>
      <c r="J34" s="6"/>
    </row>
    <row r="35" spans="2:11" x14ac:dyDescent="0.25">
      <c r="B35" s="9"/>
      <c r="C35" s="8"/>
      <c r="D35" s="8"/>
      <c r="E35" s="8"/>
      <c r="F35" s="8" t="e">
        <f>E35/B35</f>
        <v>#DIV/0!</v>
      </c>
      <c r="G35" s="8" t="e">
        <f>E35/C35</f>
        <v>#DIV/0!</v>
      </c>
      <c r="H35" s="10" t="e">
        <f>E35/D35</f>
        <v>#DIV/0!</v>
      </c>
      <c r="I35" s="62" t="e">
        <f>B15/F35</f>
        <v>#DIV/0!</v>
      </c>
    </row>
    <row r="36" spans="2:11" x14ac:dyDescent="0.25">
      <c r="B36" s="9"/>
      <c r="C36" s="8"/>
      <c r="D36" s="8"/>
      <c r="E36" s="8"/>
      <c r="F36" s="8" t="e">
        <f>E36/B36</f>
        <v>#DIV/0!</v>
      </c>
      <c r="G36" s="8" t="e">
        <f>E36/C36</f>
        <v>#DIV/0!</v>
      </c>
      <c r="H36" s="10" t="e">
        <f>B15/F36</f>
        <v>#DIV/0!</v>
      </c>
    </row>
    <row r="37" spans="2:11" x14ac:dyDescent="0.25">
      <c r="B37" s="8"/>
      <c r="C37" s="8"/>
      <c r="D37" s="42"/>
      <c r="E37" s="42"/>
      <c r="F37" s="8" t="e">
        <f>E37/B37</f>
        <v>#DIV/0!</v>
      </c>
      <c r="G37" s="42" t="e">
        <f>E37/C37</f>
        <v>#DIV/0!</v>
      </c>
      <c r="H37" s="10" t="e">
        <f>B16/F37</f>
        <v>#DIV/0!</v>
      </c>
      <c r="K37" s="6"/>
    </row>
    <row r="38" spans="2:11" x14ac:dyDescent="0.25">
      <c r="B38" s="8"/>
      <c r="C38" s="42"/>
      <c r="D38" s="42"/>
      <c r="E38" s="42"/>
      <c r="F38" s="42"/>
      <c r="G38" s="42" t="e">
        <f>E38/C38</f>
        <v>#DIV/0!</v>
      </c>
      <c r="H38" s="8"/>
    </row>
    <row r="39" spans="2:11" ht="15.75" x14ac:dyDescent="0.25">
      <c r="B39" s="38"/>
      <c r="C39" s="8"/>
      <c r="D39" s="8"/>
      <c r="E39" s="8"/>
      <c r="F39" s="8"/>
      <c r="G39" s="8"/>
      <c r="H39" s="8"/>
    </row>
    <row r="40" spans="2:11" ht="15.75" x14ac:dyDescent="0.25">
      <c r="B40" s="39"/>
      <c r="C40" s="9"/>
      <c r="D40" s="8"/>
      <c r="E40" s="8"/>
      <c r="F40" s="8"/>
      <c r="G40" s="8"/>
      <c r="H40" s="8"/>
    </row>
    <row r="41" spans="2:11" ht="15.75" x14ac:dyDescent="0.25">
      <c r="B41" s="39"/>
      <c r="C41" s="9"/>
      <c r="D41" s="8"/>
      <c r="E41" s="8"/>
      <c r="F41" s="8"/>
      <c r="G41" s="8"/>
      <c r="H41" s="8"/>
    </row>
    <row r="42" spans="2:11" ht="15.75" x14ac:dyDescent="0.25">
      <c r="B42" s="22"/>
      <c r="C42" s="7"/>
      <c r="D42" s="41"/>
    </row>
    <row r="43" spans="2:11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" workbookViewId="0">
      <selection activeCell="P44" sqref="P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2025-02-25T05:54:05Z</dcterms:modified>
</cp:coreProperties>
</file>