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3"/>
  <c r="G23"/>
  <c r="G22"/>
  <c r="E17" i="25"/>
  <c r="Q21" i="4"/>
  <c r="B21" s="1"/>
  <c r="C21" s="1"/>
  <c r="D21" s="1"/>
  <c r="P21"/>
  <c r="J21"/>
  <c r="I21"/>
  <c r="E21"/>
  <c r="F21" s="1"/>
  <c r="A21"/>
  <c r="Q20"/>
  <c r="B20" s="1"/>
  <c r="C20" s="1"/>
  <c r="D20" s="1"/>
  <c r="P20"/>
  <c r="J20"/>
  <c r="I20"/>
  <c r="E20"/>
  <c r="F20" s="1"/>
  <c r="A20"/>
  <c r="Q19"/>
  <c r="B19" s="1"/>
  <c r="C19" s="1"/>
  <c r="D19" s="1"/>
  <c r="P19"/>
  <c r="J19"/>
  <c r="I19"/>
  <c r="E19"/>
  <c r="F19" s="1"/>
  <c r="A19"/>
  <c r="Q18"/>
  <c r="B18" s="1"/>
  <c r="C18" s="1"/>
  <c r="D18" s="1"/>
  <c r="P18"/>
  <c r="J18"/>
  <c r="I18"/>
  <c r="E18"/>
  <c r="F18" s="1"/>
  <c r="A18"/>
  <c r="Q17"/>
  <c r="B17" s="1"/>
  <c r="C17" s="1"/>
  <c r="D17" s="1"/>
  <c r="P17"/>
  <c r="J17"/>
  <c r="I17"/>
  <c r="E17"/>
  <c r="F17" s="1"/>
  <c r="A17"/>
  <c r="E2" i="25"/>
  <c r="H17" i="4" l="1"/>
  <c r="H18"/>
  <c r="H19"/>
  <c r="H20"/>
  <c r="H21"/>
  <c r="G17"/>
  <c r="G18"/>
  <c r="G19"/>
  <c r="G20"/>
  <c r="G21"/>
  <c r="N8" i="24"/>
  <c r="N7"/>
  <c r="N6"/>
  <c r="N5"/>
  <c r="I23" i="4" l="1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7"/>
  <c r="D9" l="1"/>
  <c r="C10" s="1"/>
  <c r="E10" s="1"/>
  <c r="C17" s="1"/>
  <c r="E5"/>
  <c r="D23" i="23" l="1"/>
  <c r="C5"/>
  <c r="P13" i="4" l="1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H32" l="1"/>
  <c r="I31"/>
  <c r="I2" i="24"/>
  <c r="G34" i="4"/>
  <c r="H15"/>
  <c r="H13"/>
  <c r="H14"/>
  <c r="F13"/>
  <c r="F14"/>
  <c r="F15"/>
  <c r="G13"/>
  <c r="G14"/>
  <c r="G15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P16" i="4" l="1"/>
  <c r="Q16" s="1"/>
  <c r="J16"/>
  <c r="I16"/>
  <c r="E16"/>
  <c r="A16"/>
  <c r="B16" l="1"/>
  <c r="C16" l="1"/>
  <c r="G16" s="1"/>
  <c r="F16"/>
  <c r="D16"/>
  <c r="H16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<sst xmlns="http://schemas.openxmlformats.org/spreadsheetml/2006/main" count="131" uniqueCount="101">
  <si>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</si>
  <si>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</si>
  <si>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</si>
  <si>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</si>
  <si>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</si>
  <si>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</si>
  <si>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</si>
  <si>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</si>
  <si>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</si>
  <si>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</si>
  <si>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</si>
  <si>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</si>
  <si>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</si>
  <si>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</si>
  <si>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</si>
  <si>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</si>
  <si>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</si>
  <si>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</si>
  <si>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</si>
  <si>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</si>
  <si>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</si>
  <si>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</si>
  <si>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</si>
  <si>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</si>
  <si>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</si>
  <si>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</si>
  <si>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</si>
  <si>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</si>
  <si>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</si>
  <si>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</si>
  <si>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</si>
  <si>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</si>
  <si>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</si>
  <si>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</si>
  <si>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</si>
  <si>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</si>
  <si>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</si>
  <si>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</si>
  <si>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</si>
  <si>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</si>
  <si>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</si>
  <si>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</si>
  <si>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</si>
  <si>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</si>
  <si>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</si>
  <si>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</si>
  <si>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</si>
  <si>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</si>
  <si>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</si>
  <si>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</si>
  <si>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</si>
  <si>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</si>
  <si>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</si>
  <si>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</si>
  <si>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</si>
  <si>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</si>
  <si>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</si>
  <si>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</si>
  <si>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</si>
  <si>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</si>
  <si>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</si>
  <si>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</si>
  <si>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</si>
  <si>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</si>
  <si>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</si>
  <si>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</si>
  <si>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</si>
  <si>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</si>
  <si>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</si>
  <si>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</si>
  <si>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</si>
  <si>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</si>
  <si>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</si>
  <si>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</si>
  <si>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</si>
  <si>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</si>
  <si>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</si>
  <si>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</si>
  <si>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</si>
  <si>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</si>
  <si>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</si>
  <si>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</si>
  <si>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</si>
  <si>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</si>
  <si>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</si>
  <si>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</si>
  <si>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</si>
  <si>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</si>
  <si>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</si>
  <si>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</si>
  <si>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</si>
  <si>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</si>
  <si>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</si>
  <si>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</si>
  <si>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</si>
  <si>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</si>
  <si>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</si>
  <si>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</si>
  <si>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</si>
  <si>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</si>
  <si>
    <t>Parking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</si>
</sst>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165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5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4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15</xdr:col>
      <xdr:colOff>133351</xdr:colOff>
      <xdr:row>30</xdr:row>
      <xdr:rowOff>126546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14"/>
          <a:ext cx="9318172" cy="58143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19050</xdr:colOff>
      <xdr:row>30</xdr:row>
      <xdr:rowOff>104775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212746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179296</xdr:colOff>
      <xdr:row>1</xdr:row>
      <xdr:rowOff>112059</xdr:rowOff>
    </xdr:from>
    <xdr:to>
      <xdr:col>12</xdr:col>
      <xdr:colOff>322170</xdr:colOff>
      <xdr:row>29</xdr:row>
      <xdr:rowOff>26334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9531" y="302559"/>
          <a:ext cx="6194051" cy="524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4" sqref="D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32703</v>
      </c>
      <c r="F2" s="72"/>
      <c r="G2" s="116" t="s">
        <v>77</v>
      </c>
      <c r="H2" s="117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32703</v>
      </c>
      <c r="D3" s="41">
        <v>0</v>
      </c>
      <c r="E3" s="115">
        <v>0</v>
      </c>
      <c r="F3" s="41"/>
      <c r="G3" s="78" t="s">
        <v>78</v>
      </c>
      <c r="H3" s="79" t="s">
        <v>79</v>
      </c>
      <c r="I3" s="80"/>
      <c r="J3" s="72"/>
      <c r="K3" s="81" t="s">
        <v>80</v>
      </c>
      <c r="L3" s="82"/>
      <c r="M3" s="72"/>
      <c r="N3" s="83" t="s">
        <v>81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78</v>
      </c>
      <c r="O4" s="91" t="s">
        <v>79</v>
      </c>
      <c r="P4" s="92"/>
      <c r="Q4" s="72"/>
      <c r="R4" s="72"/>
      <c r="S4" s="72"/>
    </row>
    <row r="5" spans="1:19" ht="15.75" thickBot="1">
      <c r="A5" s="72"/>
      <c r="B5" s="41" t="s">
        <v>82</v>
      </c>
      <c r="C5" s="56">
        <v>37500</v>
      </c>
      <c r="D5" s="57" t="s">
        <v>61</v>
      </c>
      <c r="E5" s="58">
        <f>ROUND(C5/10.764,0)</f>
        <v>3484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83</v>
      </c>
      <c r="C6" s="52">
        <v>8300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84</v>
      </c>
      <c r="C7" s="56">
        <f>C5-C6</f>
        <v>29200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85</v>
      </c>
      <c r="C8" s="98">
        <v>0.1</v>
      </c>
      <c r="D8" s="99">
        <f>1-C8</f>
        <v>0.9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86</v>
      </c>
      <c r="C9" s="72"/>
      <c r="D9" s="56">
        <f>ROUND(C7*D8,0)</f>
        <v>26280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87</v>
      </c>
      <c r="C10" s="56">
        <f>C6+D9</f>
        <v>34580</v>
      </c>
      <c r="D10" s="57" t="s">
        <v>61</v>
      </c>
      <c r="E10" s="58">
        <f>ROUND(C10/10.764,0)</f>
        <v>3213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2025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2025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60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88</v>
      </c>
      <c r="C15" s="47">
        <v>10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1217</v>
      </c>
      <c r="D16" s="72"/>
      <c r="E16" s="61">
        <v>2000</v>
      </c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3910221</v>
      </c>
      <c r="D17" s="72"/>
      <c r="E17" s="54">
        <f>C16*E16</f>
        <v>2434000</v>
      </c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/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89</v>
      </c>
      <c r="L4" s="41"/>
      <c r="M4" s="41"/>
      <c r="N4" s="41" t="s">
        <v>90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91</v>
      </c>
      <c r="L23" s="41" t="s">
        <v>92</v>
      </c>
      <c r="M23" s="41"/>
      <c r="N23" s="42"/>
      <c r="O23" s="41"/>
      <c r="P23" s="41" t="s">
        <v>94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90</v>
      </c>
      <c r="O24" s="47"/>
      <c r="P24" s="41"/>
      <c r="Q24" s="41"/>
      <c r="R24" s="50" t="s">
        <v>90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93</v>
      </c>
      <c r="O28" s="50" t="s">
        <v>90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workbookViewId="0">
      <selection activeCell="F22" sqref="F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C2" s="16" t="s">
        <v>76</v>
      </c>
      <c r="D2" s="17"/>
      <c r="F2" s="75"/>
      <c r="G2" s="75"/>
    </row>
    <row r="3" spans="1:8">
      <c r="A3" s="15" t="s">
        <v>13</v>
      </c>
      <c r="B3" s="19"/>
      <c r="C3" s="20">
        <v>9600</v>
      </c>
      <c r="D3" s="21" t="s">
        <v>98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7600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7600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9600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99</v>
      </c>
      <c r="B18" s="7"/>
      <c r="C18" s="73">
        <v>1106</v>
      </c>
      <c r="D18" s="73"/>
      <c r="E18" s="74"/>
      <c r="F18" s="75"/>
      <c r="G18" s="75"/>
      <c r="H18" s="61"/>
    </row>
    <row r="19" spans="1:8">
      <c r="A19" s="15"/>
      <c r="B19" s="6"/>
      <c r="C19" s="30">
        <f>C18*C16</f>
        <v>10617600</v>
      </c>
      <c r="D19" s="75" t="s">
        <v>68</v>
      </c>
      <c r="E19" s="30"/>
      <c r="F19" s="75"/>
      <c r="G19" s="75"/>
    </row>
    <row r="20" spans="1:8">
      <c r="A20" s="15"/>
      <c r="B20" s="61">
        <f>C20*80%</f>
        <v>8069376</v>
      </c>
      <c r="C20" s="31">
        <f>C19*95%</f>
        <v>10086720</v>
      </c>
      <c r="D20" s="75" t="s">
        <v>24</v>
      </c>
      <c r="E20" s="31"/>
      <c r="F20" s="75"/>
      <c r="G20" s="75">
        <v>10617600</v>
      </c>
    </row>
    <row r="21" spans="1:8">
      <c r="A21" s="15"/>
      <c r="C21" s="31">
        <f>C19*80%</f>
        <v>8494080</v>
      </c>
      <c r="D21" s="75" t="s">
        <v>25</v>
      </c>
      <c r="E21" s="31"/>
      <c r="F21" s="75" t="s">
        <v>100</v>
      </c>
      <c r="G21" s="75">
        <v>200000</v>
      </c>
    </row>
    <row r="22" spans="1:8">
      <c r="A22" s="15"/>
      <c r="F22" s="75"/>
      <c r="G22" s="75">
        <f>G20+G21</f>
        <v>10817600</v>
      </c>
    </row>
    <row r="23" spans="1:8">
      <c r="A23" s="32" t="s">
        <v>26</v>
      </c>
      <c r="B23" s="33"/>
      <c r="C23" s="34">
        <f>C4*C18</f>
        <v>2212000</v>
      </c>
      <c r="D23" s="34">
        <f>D4*D18</f>
        <v>0</v>
      </c>
      <c r="G23">
        <f>G22*95%</f>
        <v>10276720</v>
      </c>
    </row>
    <row r="24" spans="1:8">
      <c r="A24" s="15" t="s">
        <v>27</v>
      </c>
      <c r="G24">
        <f>G22*80%</f>
        <v>8654080</v>
      </c>
    </row>
    <row r="25" spans="1:8">
      <c r="A25" s="35" t="s">
        <v>28</v>
      </c>
      <c r="B25" s="16"/>
      <c r="C25" s="31">
        <f>C19*0.025/12</f>
        <v>22120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61" zoomScaleNormal="61" workbookViewId="0">
      <selection activeCell="A2" sqref="A2:R1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2"/>
      <c r="L2" s="72"/>
      <c r="M2" s="72"/>
      <c r="N2" s="72"/>
      <c r="O2" s="72"/>
      <c r="P2" s="72"/>
      <c r="Q2" s="72"/>
      <c r="R2" s="2"/>
      <c r="S2" s="2"/>
      <c r="T2" s="2"/>
      <c r="AA2" s="66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2"/>
      <c r="L3" s="72"/>
      <c r="M3" s="72"/>
      <c r="N3" s="72"/>
      <c r="O3" s="72"/>
      <c r="P3" s="72"/>
      <c r="Q3" s="72"/>
      <c r="R3" s="2"/>
      <c r="S3" s="2"/>
      <c r="T3" s="2"/>
      <c r="AE3" s="66"/>
    </row>
    <row r="4" spans="1:35">
      <c r="A4" s="4"/>
      <c r="B4" s="4"/>
      <c r="C4" s="4"/>
      <c r="D4" s="4"/>
      <c r="E4" s="5"/>
      <c r="F4" s="4"/>
      <c r="G4" s="4"/>
      <c r="H4" s="4"/>
      <c r="I4" s="4"/>
      <c r="J4" s="4"/>
      <c r="K4" s="72"/>
      <c r="L4" s="72"/>
      <c r="M4" s="72"/>
      <c r="N4" s="72"/>
      <c r="O4" s="72"/>
      <c r="P4" s="72"/>
      <c r="Q4" s="72"/>
      <c r="R4" s="2"/>
      <c r="S4" s="2"/>
      <c r="T4" s="2"/>
    </row>
    <row r="5" spans="1:35">
      <c r="A5" s="4"/>
      <c r="B5" s="4"/>
      <c r="C5" s="4"/>
      <c r="D5" s="4"/>
      <c r="E5" s="5"/>
      <c r="F5" s="4"/>
      <c r="G5" s="4"/>
      <c r="H5" s="4"/>
      <c r="I5" s="4"/>
      <c r="J5" s="4"/>
      <c r="K5" s="72"/>
      <c r="L5" s="72"/>
      <c r="M5" s="72"/>
      <c r="N5" s="72"/>
      <c r="O5" s="72"/>
      <c r="P5" s="72"/>
      <c r="Q5" s="72"/>
      <c r="R5" s="2"/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2"/>
      <c r="L6" s="72"/>
      <c r="M6" s="72"/>
      <c r="N6" s="72"/>
      <c r="O6" s="72"/>
      <c r="P6" s="72"/>
      <c r="Q6" s="72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K7" s="72"/>
      <c r="L7" s="72"/>
      <c r="M7" s="72"/>
      <c r="N7" s="72"/>
      <c r="O7" s="72"/>
      <c r="P7" s="72"/>
      <c r="Q7" s="72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K8" s="72"/>
      <c r="L8" s="72"/>
      <c r="M8" s="72"/>
      <c r="N8" s="72"/>
      <c r="O8" s="72"/>
      <c r="P8" s="72"/>
      <c r="Q8" s="72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K9" s="72"/>
      <c r="L9" s="72"/>
      <c r="M9" s="72"/>
      <c r="N9" s="72"/>
      <c r="O9" s="72"/>
      <c r="P9" s="72"/>
      <c r="Q9" s="72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K10" s="72"/>
      <c r="L10" s="72"/>
      <c r="M10" s="72"/>
      <c r="N10" s="72"/>
      <c r="O10" s="72"/>
      <c r="P10" s="72"/>
      <c r="Q10" s="72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K11" s="72"/>
      <c r="L11" s="72"/>
      <c r="M11" s="72"/>
      <c r="N11" s="72"/>
      <c r="O11" s="72"/>
      <c r="P11" s="72"/>
      <c r="Q11" s="72"/>
      <c r="R11" s="2"/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68"/>
    </row>
    <row r="13" spans="1:35">
      <c r="A13" s="4">
        <f t="shared" ref="A12:A15" si="0">N13</f>
        <v>0</v>
      </c>
      <c r="B13" s="4">
        <f t="shared" ref="B12:B15" si="1">Q13</f>
        <v>0</v>
      </c>
      <c r="C13" s="4">
        <f t="shared" ref="C12:C15" si="2">B13*1.2</f>
        <v>0</v>
      </c>
      <c r="D13" s="4">
        <f t="shared" ref="D12:D15" si="3">C13*1.2</f>
        <v>0</v>
      </c>
      <c r="E13" s="5">
        <f t="shared" ref="E12:E15" si="4">R13</f>
        <v>0</v>
      </c>
      <c r="F13" s="4" t="e">
        <f t="shared" ref="F12:F15" si="5">ROUND((E13/B13),0)</f>
        <v>#DIV/0!</v>
      </c>
      <c r="G13" s="4" t="e">
        <f t="shared" ref="G12:G15" si="6">ROUND((E13/C13),0)</f>
        <v>#DIV/0!</v>
      </c>
      <c r="H13" s="4" t="e">
        <f t="shared" ref="H12:H15" si="7">ROUND((E13/D13),0)</f>
        <v>#DIV/0!</v>
      </c>
      <c r="I13" s="4">
        <f t="shared" ref="I12:I15" si="8">T13</f>
        <v>0</v>
      </c>
      <c r="J13" s="4">
        <f t="shared" ref="J12:J15" si="9">U13</f>
        <v>0</v>
      </c>
      <c r="O13">
        <v>0</v>
      </c>
      <c r="P13">
        <f t="shared" ref="P13" si="10">O13/1.2</f>
        <v>0</v>
      </c>
      <c r="Q13">
        <f t="shared" ref="Q13" si="11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2">O14/1.2</f>
        <v>0</v>
      </c>
      <c r="Q14">
        <f t="shared" ref="Q14:Q15" si="1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2"/>
        <v>0</v>
      </c>
      <c r="Q15">
        <f t="shared" si="13"/>
        <v>0</v>
      </c>
      <c r="R15" s="2">
        <v>0</v>
      </c>
      <c r="S15" s="2"/>
    </row>
    <row r="16" spans="1:35">
      <c r="A16" s="4">
        <f t="shared" ref="A16:A20" si="14">N16</f>
        <v>0</v>
      </c>
      <c r="B16" s="4">
        <f t="shared" ref="B16:B20" si="15">Q16</f>
        <v>0</v>
      </c>
      <c r="C16" s="4">
        <f t="shared" ref="C16:C20" si="16">B16*1.2</f>
        <v>0</v>
      </c>
      <c r="D16" s="4">
        <f t="shared" ref="D16:D20" si="17">C16*1.2</f>
        <v>0</v>
      </c>
      <c r="E16" s="5">
        <f t="shared" ref="E16:E20" si="18">R16</f>
        <v>0</v>
      </c>
      <c r="F16" s="4" t="e">
        <f t="shared" ref="F16:F20" si="19">ROUND((E16/B16),0)</f>
        <v>#DIV/0!</v>
      </c>
      <c r="G16" s="4" t="e">
        <f t="shared" ref="G16:G20" si="20">ROUND((E16/C16),0)</f>
        <v>#DIV/0!</v>
      </c>
      <c r="H16" s="4" t="e">
        <f t="shared" ref="H16:H20" si="21">ROUND((E16/D16),0)</f>
        <v>#DIV/0!</v>
      </c>
      <c r="I16" s="4">
        <f t="shared" ref="I16:J20" si="22">T16</f>
        <v>0</v>
      </c>
      <c r="J16" s="4">
        <f t="shared" si="22"/>
        <v>0</v>
      </c>
      <c r="O16">
        <v>0</v>
      </c>
      <c r="P16">
        <f t="shared" ref="P16:P20" si="23">O16/1.2</f>
        <v>0</v>
      </c>
      <c r="Q16">
        <f t="shared" ref="Q16:Q20" si="24">P16/1.2</f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2"/>
        <v>0</v>
      </c>
      <c r="K17" s="72"/>
      <c r="L17" s="72"/>
      <c r="M17" s="72"/>
      <c r="N17" s="72"/>
      <c r="O17" s="72">
        <v>0</v>
      </c>
      <c r="P17" s="72">
        <f t="shared" si="23"/>
        <v>0</v>
      </c>
      <c r="Q17" s="72">
        <f t="shared" si="24"/>
        <v>0</v>
      </c>
      <c r="R17" s="2">
        <v>0</v>
      </c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si="16"/>
        <v>0</v>
      </c>
      <c r="D18" s="4">
        <f t="shared" si="17"/>
        <v>0</v>
      </c>
      <c r="E18" s="5">
        <f t="shared" si="18"/>
        <v>0</v>
      </c>
      <c r="F18" s="4" t="e">
        <f t="shared" si="19"/>
        <v>#DIV/0!</v>
      </c>
      <c r="G18" s="4" t="e">
        <f t="shared" si="20"/>
        <v>#DIV/0!</v>
      </c>
      <c r="H18" s="4" t="e">
        <f t="shared" si="21"/>
        <v>#DIV/0!</v>
      </c>
      <c r="I18" s="4">
        <f t="shared" si="22"/>
        <v>0</v>
      </c>
      <c r="J18" s="4">
        <f t="shared" si="22"/>
        <v>0</v>
      </c>
      <c r="K18" s="72"/>
      <c r="L18" s="72"/>
      <c r="M18" s="72"/>
      <c r="N18" s="72"/>
      <c r="O18" s="72">
        <v>0</v>
      </c>
      <c r="P18" s="72">
        <f t="shared" si="23"/>
        <v>0</v>
      </c>
      <c r="Q18" s="72">
        <f t="shared" si="24"/>
        <v>0</v>
      </c>
      <c r="R18" s="2">
        <v>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K19" s="72"/>
      <c r="L19" s="72"/>
      <c r="M19" s="72"/>
      <c r="N19" s="72"/>
      <c r="O19" s="72">
        <v>0</v>
      </c>
      <c r="P19" s="72">
        <f t="shared" si="23"/>
        <v>0</v>
      </c>
      <c r="Q19" s="72">
        <f t="shared" si="24"/>
        <v>0</v>
      </c>
      <c r="R19" s="2">
        <v>0</v>
      </c>
      <c r="S19" s="2"/>
    </row>
    <row r="20" spans="1:19" s="10" customFormat="1">
      <c r="A20" s="4">
        <f t="shared" si="14"/>
        <v>0</v>
      </c>
      <c r="B20" s="4">
        <f t="shared" si="15"/>
        <v>0</v>
      </c>
      <c r="C20" s="4">
        <f t="shared" si="16"/>
        <v>0</v>
      </c>
      <c r="D20" s="4">
        <f t="shared" si="17"/>
        <v>0</v>
      </c>
      <c r="E20" s="5">
        <f t="shared" si="18"/>
        <v>0</v>
      </c>
      <c r="F20" s="4" t="e">
        <f t="shared" si="19"/>
        <v>#DIV/0!</v>
      </c>
      <c r="G20" s="4" t="e">
        <f t="shared" si="20"/>
        <v>#DIV/0!</v>
      </c>
      <c r="H20" s="4" t="e">
        <f t="shared" si="21"/>
        <v>#DIV/0!</v>
      </c>
      <c r="I20" s="4">
        <f t="shared" si="22"/>
        <v>0</v>
      </c>
      <c r="J20" s="4">
        <f t="shared" si="22"/>
        <v>0</v>
      </c>
      <c r="K20" s="72"/>
      <c r="L20" s="72"/>
      <c r="M20" s="72"/>
      <c r="N20" s="72"/>
      <c r="O20" s="72">
        <v>0</v>
      </c>
      <c r="P20" s="72">
        <f t="shared" si="23"/>
        <v>0</v>
      </c>
      <c r="Q20" s="72">
        <f t="shared" si="24"/>
        <v>0</v>
      </c>
      <c r="R20" s="2">
        <v>0</v>
      </c>
    </row>
    <row r="21" spans="1:19" s="10" customFormat="1">
      <c r="A21" s="4">
        <f t="shared" ref="A21" si="25">N21</f>
        <v>0</v>
      </c>
      <c r="B21" s="4">
        <f t="shared" ref="B21" si="26">Q21</f>
        <v>0</v>
      </c>
      <c r="C21" s="4">
        <f t="shared" ref="C21" si="27">B21*1.2</f>
        <v>0</v>
      </c>
      <c r="D21" s="4">
        <f t="shared" ref="D21" si="28">C21*1.2</f>
        <v>0</v>
      </c>
      <c r="E21" s="5">
        <f t="shared" ref="E21" si="29">R21</f>
        <v>0</v>
      </c>
      <c r="F21" s="4" t="e">
        <f t="shared" ref="F21" si="30">ROUND((E21/B21),0)</f>
        <v>#DIV/0!</v>
      </c>
      <c r="G21" s="4" t="e">
        <f t="shared" ref="G21" si="31">ROUND((E21/C21),0)</f>
        <v>#DIV/0!</v>
      </c>
      <c r="H21" s="4" t="e">
        <f t="shared" ref="H21" si="32">ROUND((E21/D21),0)</f>
        <v>#DIV/0!</v>
      </c>
      <c r="I21" s="4">
        <f t="shared" ref="I21" si="33">T21</f>
        <v>0</v>
      </c>
      <c r="J21" s="4">
        <f t="shared" ref="J21" si="34">U21</f>
        <v>0</v>
      </c>
      <c r="K21" s="72"/>
      <c r="L21" s="72"/>
      <c r="M21" s="72"/>
      <c r="N21" s="72"/>
      <c r="O21" s="72">
        <v>0</v>
      </c>
      <c r="P21" s="72">
        <f t="shared" ref="P21" si="35">O21/1.2</f>
        <v>0</v>
      </c>
      <c r="Q21" s="72">
        <f t="shared" ref="Q21" si="36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K11" sqref="K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J12" sqref="J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2025-02-17T10:00:06Z</dcterms:modified>
</cp:coreProperties>
</file>