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RBC Belapur\Rakesh D Tilodha\"/>
    </mc:Choice>
  </mc:AlternateContent>
  <xr:revisionPtr revIDLastSave="0" documentId="13_ncr:1_{AB7CE30F-BA16-421A-B224-59EF16D1001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2" i="4" l="1"/>
  <c r="V12" i="4" s="1"/>
  <c r="V6" i="4"/>
  <c r="V7" i="4"/>
  <c r="V8" i="4"/>
  <c r="V9" i="4"/>
  <c r="V10" i="4"/>
  <c r="V11" i="4"/>
  <c r="V13" i="4"/>
  <c r="V14" i="4"/>
  <c r="V15" i="4"/>
  <c r="V16" i="4"/>
  <c r="Q12" i="4"/>
  <c r="P12" i="4"/>
  <c r="J32" i="4" l="1"/>
  <c r="O29" i="4"/>
  <c r="Q9" i="4"/>
  <c r="Q10" i="4"/>
  <c r="Q11" i="4"/>
  <c r="Q13" i="4"/>
  <c r="Q14" i="4"/>
  <c r="Q15" i="4"/>
  <c r="Q8" i="4"/>
  <c r="C3" i="4"/>
  <c r="C4" i="4"/>
  <c r="C5" i="4"/>
  <c r="C6" i="4"/>
  <c r="C7" i="4"/>
  <c r="C2" i="4"/>
  <c r="U5" i="4"/>
  <c r="V5" i="4" s="1"/>
  <c r="Q5" i="4"/>
  <c r="U4" i="4"/>
  <c r="Q4" i="4"/>
  <c r="V4" i="4" s="1"/>
  <c r="V3" i="4"/>
  <c r="U3" i="4"/>
  <c r="Q3" i="4"/>
  <c r="V2" i="4"/>
  <c r="U2" i="4"/>
  <c r="Q2" i="4"/>
  <c r="I20" i="4"/>
  <c r="I22" i="4" s="1"/>
  <c r="I23" i="4" s="1"/>
  <c r="J29" i="4"/>
  <c r="J18" i="4"/>
  <c r="P7" i="4" l="1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<sst xmlns="http://schemas.openxmlformats.org/spreadsheetml/2006/main" count="30" uniqueCount="27">
  <si>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</si>
  <si>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</si>
  <si>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</si>
  <si>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</si>
  <si>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</si>
  <si>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</si>
  <si>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</si>
  <si>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</si>
  <si>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</si>
  <si>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</si>
  <si>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</si>
  <si>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</si>
  <si>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</si>
  <si>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no.802 .8th floor A wing Gold Residency the vishun prasad A co operative housing society Ltd J off' m G Road vile Parle</t>
  </si>
  <si>
    <t>ca</t>
  </si>
  <si>
    <t>rate</t>
  </si>
  <si>
    <t>fmv</t>
  </si>
  <si>
    <t>2 parking</t>
  </si>
  <si>
    <t>totla</t>
  </si>
  <si>
    <t>agreement - 19.12.24</t>
  </si>
  <si>
    <t>av</t>
  </si>
  <si>
    <t>sd</t>
  </si>
  <si>
    <t>rd</t>
  </si>
  <si>
    <t>02.02.25</t>
  </si>
  <si>
    <t>05.10.24</t>
  </si>
  <si>
    <t>22.08.24</t>
  </si>
  <si>
    <t>16.08.24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</si>
</sst>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50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7F299-CA20-4C90-9770-AEF4569DB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163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5DA554-49E5-4CB6-B9AA-E8CD096E6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3085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52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7DFF99-07A7-435D-8747-6A31D9517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9801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95250</xdr:colOff>
      <xdr:row>56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639DBB-CE60-4F0B-A219-C701B868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800850" cy="969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52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61F8C3-BC6D-4141-9E3C-F6BAF3BE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98012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51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0544C-376F-48D7-BD71-FFE1C96EC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3249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420350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021E7C-22ED-485E-94F5-B31B70860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54750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1F5D6E-99CD-45A8-ACD4-4D8F80808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74421-9B43-467B-8BAC-E0586B78D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88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988898-8C8E-409B-8454-47A1EE076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975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453C5B-DBF2-4F82-983D-EF90A7B95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5" sqref="H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1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1092.7612799999999</v>
      </c>
      <c r="C2" s="4">
        <f>B2*1.1</f>
        <v>1202.0374080000001</v>
      </c>
      <c r="D2" s="4">
        <f t="shared" ref="D2:D13" si="2">C2*1.2</f>
        <v>1442.4448896000001</v>
      </c>
      <c r="E2" s="5">
        <f t="shared" ref="E2:E13" si="3">R2</f>
        <v>50365250</v>
      </c>
      <c r="F2" s="10">
        <f t="shared" ref="F2:F13" si="4">ROUND((E2/B2),0)</f>
        <v>46090</v>
      </c>
      <c r="G2" s="10">
        <f t="shared" ref="G2:G13" si="5">ROUND((E2/C2),0)</f>
        <v>41900</v>
      </c>
      <c r="H2" s="10">
        <f t="shared" ref="H2:H13" si="6">ROUND((E2/D2),0)</f>
        <v>34917</v>
      </c>
      <c r="I2" s="4" t="e">
        <f>#REF!</f>
        <v>#REF!</v>
      </c>
      <c r="J2" s="4">
        <f t="shared" ref="J2:J13" si="7">S2</f>
        <v>4</v>
      </c>
      <c r="O2">
        <v>0</v>
      </c>
      <c r="P2">
        <f t="shared" ref="P2:P12" si="8">O2/1.2</f>
        <v>0</v>
      </c>
      <c r="Q2">
        <f>101.52*10.764</f>
        <v>1092.7612799999999</v>
      </c>
      <c r="R2" s="2">
        <v>50365250</v>
      </c>
      <c r="S2" s="8">
        <v>4</v>
      </c>
      <c r="T2" s="8" t="s">
        <v>23</v>
      </c>
      <c r="U2" s="2">
        <f>R2+3022000+30000</f>
        <v>53417250</v>
      </c>
      <c r="V2">
        <f>U2/Q2</f>
        <v>48882.817297479647</v>
      </c>
    </row>
    <row r="3" spans="1:22" x14ac:dyDescent="0.25">
      <c r="A3" s="4">
        <f t="shared" si="0"/>
        <v>0</v>
      </c>
      <c r="B3" s="4">
        <f t="shared" si="1"/>
        <v>1230.9710399999999</v>
      </c>
      <c r="C3" s="4">
        <f t="shared" ref="C3:C15" si="9">B3*1.1</f>
        <v>1354.0681440000001</v>
      </c>
      <c r="D3" s="4">
        <f t="shared" si="2"/>
        <v>1624.8817728000001</v>
      </c>
      <c r="E3" s="17">
        <f t="shared" si="3"/>
        <v>59088000</v>
      </c>
      <c r="F3" s="15">
        <f t="shared" si="4"/>
        <v>48001</v>
      </c>
      <c r="G3" s="10">
        <f t="shared" si="5"/>
        <v>43637</v>
      </c>
      <c r="H3" s="10">
        <f t="shared" si="6"/>
        <v>36364</v>
      </c>
      <c r="I3" s="10" t="e">
        <f>#REF!</f>
        <v>#REF!</v>
      </c>
      <c r="J3" s="4">
        <f t="shared" si="7"/>
        <v>8</v>
      </c>
      <c r="O3">
        <v>0</v>
      </c>
      <c r="P3">
        <f t="shared" si="8"/>
        <v>0</v>
      </c>
      <c r="Q3">
        <f>114.36*10.764</f>
        <v>1230.9710399999999</v>
      </c>
      <c r="R3" s="2">
        <v>59088000</v>
      </c>
      <c r="S3" s="8">
        <v>8</v>
      </c>
      <c r="T3" s="16" t="s">
        <v>24</v>
      </c>
      <c r="U3" s="16">
        <f>R3+2954500+30000</f>
        <v>62072500</v>
      </c>
      <c r="V3">
        <f t="shared" ref="V3:V16" si="10">U3/Q3</f>
        <v>50425.637958144005</v>
      </c>
    </row>
    <row r="4" spans="1:22" x14ac:dyDescent="0.25">
      <c r="A4" s="4">
        <f t="shared" si="0"/>
        <v>0</v>
      </c>
      <c r="B4" s="4">
        <f t="shared" si="1"/>
        <v>1230.9710399999999</v>
      </c>
      <c r="C4" s="4">
        <f t="shared" si="9"/>
        <v>1354.0681440000001</v>
      </c>
      <c r="D4" s="4">
        <f t="shared" si="2"/>
        <v>1624.8817728000001</v>
      </c>
      <c r="E4" s="17">
        <f t="shared" si="3"/>
        <v>49240000</v>
      </c>
      <c r="F4" s="10">
        <f t="shared" si="4"/>
        <v>40001</v>
      </c>
      <c r="G4" s="10">
        <f t="shared" si="5"/>
        <v>36364</v>
      </c>
      <c r="H4" s="10">
        <f t="shared" si="6"/>
        <v>30304</v>
      </c>
      <c r="I4" s="10" t="e">
        <f>#REF!</f>
        <v>#REF!</v>
      </c>
      <c r="J4" s="4">
        <f t="shared" si="7"/>
        <v>5</v>
      </c>
      <c r="O4">
        <v>0</v>
      </c>
      <c r="P4">
        <f t="shared" si="8"/>
        <v>0</v>
      </c>
      <c r="Q4">
        <f>114.36*10.764</f>
        <v>1230.9710399999999</v>
      </c>
      <c r="R4" s="2">
        <v>49240000</v>
      </c>
      <c r="S4" s="8">
        <v>5</v>
      </c>
      <c r="T4" s="8" t="s">
        <v>25</v>
      </c>
      <c r="U4" s="2">
        <f>R4+2954400+30000</f>
        <v>52224400</v>
      </c>
      <c r="V4">
        <f t="shared" si="10"/>
        <v>42425.36851232504</v>
      </c>
    </row>
    <row r="5" spans="1:22" x14ac:dyDescent="0.25">
      <c r="A5" s="4">
        <f t="shared" si="0"/>
        <v>0</v>
      </c>
      <c r="B5" s="4">
        <f t="shared" si="1"/>
        <v>1230.9710399999999</v>
      </c>
      <c r="C5" s="4">
        <f t="shared" si="9"/>
        <v>1354.0681440000001</v>
      </c>
      <c r="D5" s="4">
        <f t="shared" si="2"/>
        <v>1624.8817728000001</v>
      </c>
      <c r="E5" s="17">
        <f t="shared" si="3"/>
        <v>59798400</v>
      </c>
      <c r="F5" s="15">
        <f t="shared" si="4"/>
        <v>48578</v>
      </c>
      <c r="G5" s="10">
        <f t="shared" si="5"/>
        <v>44162</v>
      </c>
      <c r="H5" s="10">
        <f t="shared" si="6"/>
        <v>36802</v>
      </c>
      <c r="I5" s="10" t="e">
        <f>#REF!</f>
        <v>#REF!</v>
      </c>
      <c r="J5" s="4">
        <f t="shared" si="7"/>
        <v>7</v>
      </c>
      <c r="O5">
        <v>0</v>
      </c>
      <c r="P5">
        <f t="shared" si="8"/>
        <v>0</v>
      </c>
      <c r="Q5">
        <f>114.36*10.764</f>
        <v>1230.9710399999999</v>
      </c>
      <c r="R5" s="2">
        <v>59798400</v>
      </c>
      <c r="S5" s="8">
        <v>7</v>
      </c>
      <c r="T5" s="8" t="s">
        <v>26</v>
      </c>
      <c r="U5" s="2">
        <f>R5+3587950+30000</f>
        <v>63416350</v>
      </c>
      <c r="V5">
        <f t="shared" si="10"/>
        <v>51517.337077239448</v>
      </c>
    </row>
    <row r="6" spans="1:22" x14ac:dyDescent="0.25">
      <c r="A6" s="4">
        <f t="shared" si="0"/>
        <v>0</v>
      </c>
      <c r="B6" s="4">
        <f t="shared" si="1"/>
        <v>1469</v>
      </c>
      <c r="C6" s="4">
        <f t="shared" si="9"/>
        <v>1615.9</v>
      </c>
      <c r="D6" s="4">
        <f t="shared" si="2"/>
        <v>1939.08</v>
      </c>
      <c r="E6" s="17">
        <f t="shared" si="3"/>
        <v>70500000</v>
      </c>
      <c r="F6" s="10">
        <f t="shared" si="4"/>
        <v>47992</v>
      </c>
      <c r="G6" s="10">
        <f t="shared" si="5"/>
        <v>43629</v>
      </c>
      <c r="H6" s="10">
        <f t="shared" si="6"/>
        <v>36357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1469</v>
      </c>
      <c r="R6" s="2">
        <v>70500000</v>
      </c>
      <c r="S6" s="8"/>
      <c r="T6" s="8"/>
      <c r="V6">
        <f t="shared" si="10"/>
        <v>0</v>
      </c>
    </row>
    <row r="7" spans="1:22" x14ac:dyDescent="0.25">
      <c r="A7" s="4">
        <f t="shared" si="0"/>
        <v>0</v>
      </c>
      <c r="B7" s="4">
        <f t="shared" si="1"/>
        <v>1231</v>
      </c>
      <c r="C7" s="4">
        <f t="shared" si="9"/>
        <v>1354.1000000000001</v>
      </c>
      <c r="D7" s="4">
        <f t="shared" si="2"/>
        <v>1624.92</v>
      </c>
      <c r="E7" s="17">
        <f t="shared" si="3"/>
        <v>61600000</v>
      </c>
      <c r="F7" s="15">
        <f t="shared" si="4"/>
        <v>50041</v>
      </c>
      <c r="G7" s="10">
        <f t="shared" si="5"/>
        <v>45491</v>
      </c>
      <c r="H7" s="10">
        <f t="shared" si="6"/>
        <v>37910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1231</v>
      </c>
      <c r="R7" s="2">
        <v>61600000</v>
      </c>
      <c r="S7" s="8"/>
      <c r="T7" s="8"/>
      <c r="V7">
        <f t="shared" si="10"/>
        <v>0</v>
      </c>
    </row>
    <row r="8" spans="1:22" x14ac:dyDescent="0.25">
      <c r="A8" s="4">
        <f t="shared" si="0"/>
        <v>0</v>
      </c>
      <c r="B8" s="4">
        <f t="shared" si="1"/>
        <v>829.09090909090901</v>
      </c>
      <c r="C8" s="4">
        <f t="shared" si="9"/>
        <v>912</v>
      </c>
      <c r="D8" s="4">
        <f t="shared" si="2"/>
        <v>1094.3999999999999</v>
      </c>
      <c r="E8" s="17">
        <f t="shared" si="3"/>
        <v>43700000</v>
      </c>
      <c r="F8" s="15">
        <f t="shared" si="4"/>
        <v>52708</v>
      </c>
      <c r="G8" s="10">
        <f t="shared" si="5"/>
        <v>47917</v>
      </c>
      <c r="H8" s="10">
        <f t="shared" si="6"/>
        <v>39931</v>
      </c>
      <c r="I8" s="10" t="e">
        <f>#REF!</f>
        <v>#REF!</v>
      </c>
      <c r="J8" s="4">
        <f t="shared" si="7"/>
        <v>0</v>
      </c>
      <c r="O8">
        <v>0</v>
      </c>
      <c r="P8">
        <v>912</v>
      </c>
      <c r="Q8">
        <f>P8/1.1</f>
        <v>829.09090909090901</v>
      </c>
      <c r="R8" s="2">
        <v>43700000</v>
      </c>
      <c r="S8" s="8"/>
      <c r="T8" s="8"/>
      <c r="V8">
        <f t="shared" si="10"/>
        <v>0</v>
      </c>
    </row>
    <row r="9" spans="1:22" x14ac:dyDescent="0.25">
      <c r="A9" s="4">
        <f t="shared" si="0"/>
        <v>0</v>
      </c>
      <c r="B9" s="4">
        <f t="shared" si="1"/>
        <v>945.45454545454538</v>
      </c>
      <c r="C9" s="4">
        <f t="shared" si="9"/>
        <v>1040</v>
      </c>
      <c r="D9" s="4">
        <f t="shared" si="2"/>
        <v>1248</v>
      </c>
      <c r="E9" s="17">
        <f t="shared" si="3"/>
        <v>49900000</v>
      </c>
      <c r="F9" s="10">
        <f t="shared" si="4"/>
        <v>52779</v>
      </c>
      <c r="G9" s="10">
        <f t="shared" si="5"/>
        <v>47981</v>
      </c>
      <c r="H9" s="10">
        <f t="shared" si="6"/>
        <v>39984</v>
      </c>
      <c r="I9" s="10" t="e">
        <f>#REF!</f>
        <v>#REF!</v>
      </c>
      <c r="J9" s="4">
        <f t="shared" si="7"/>
        <v>0</v>
      </c>
      <c r="O9">
        <v>0</v>
      </c>
      <c r="P9">
        <v>1040</v>
      </c>
      <c r="Q9">
        <f t="shared" ref="Q9:Q15" si="11">P9/1.1</f>
        <v>945.45454545454538</v>
      </c>
      <c r="R9" s="2">
        <v>49900000</v>
      </c>
      <c r="S9" s="8"/>
      <c r="T9" s="8"/>
      <c r="V9">
        <f t="shared" si="10"/>
        <v>0</v>
      </c>
    </row>
    <row r="10" spans="1:22" x14ac:dyDescent="0.25">
      <c r="A10" s="4">
        <f t="shared" si="0"/>
        <v>0</v>
      </c>
      <c r="B10" s="4">
        <f t="shared" si="1"/>
        <v>786.36363636363626</v>
      </c>
      <c r="C10" s="4">
        <f t="shared" si="9"/>
        <v>865</v>
      </c>
      <c r="D10" s="4">
        <f t="shared" si="2"/>
        <v>1038</v>
      </c>
      <c r="E10" s="17">
        <f t="shared" si="3"/>
        <v>41500000</v>
      </c>
      <c r="F10" s="10">
        <f t="shared" si="4"/>
        <v>52775</v>
      </c>
      <c r="G10" s="10">
        <f t="shared" si="5"/>
        <v>47977</v>
      </c>
      <c r="H10" s="10">
        <f t="shared" si="6"/>
        <v>39981</v>
      </c>
      <c r="I10" s="10" t="e">
        <f>#REF!</f>
        <v>#REF!</v>
      </c>
      <c r="J10" s="4">
        <f t="shared" si="7"/>
        <v>0</v>
      </c>
      <c r="O10">
        <v>0</v>
      </c>
      <c r="P10">
        <v>865</v>
      </c>
      <c r="Q10">
        <f t="shared" si="11"/>
        <v>786.36363636363626</v>
      </c>
      <c r="R10" s="2">
        <v>41500000</v>
      </c>
      <c r="S10" s="8"/>
      <c r="T10" s="8"/>
      <c r="V10">
        <f t="shared" si="10"/>
        <v>0</v>
      </c>
    </row>
    <row r="11" spans="1:22" x14ac:dyDescent="0.25">
      <c r="A11" s="4">
        <f t="shared" si="0"/>
        <v>0</v>
      </c>
      <c r="B11" s="4">
        <f t="shared" si="1"/>
        <v>896.36363636363626</v>
      </c>
      <c r="C11" s="4">
        <f t="shared" si="9"/>
        <v>986</v>
      </c>
      <c r="D11" s="4">
        <f t="shared" si="2"/>
        <v>1183.2</v>
      </c>
      <c r="E11" s="17">
        <f t="shared" si="3"/>
        <v>47300000</v>
      </c>
      <c r="F11" s="10">
        <f t="shared" si="4"/>
        <v>52769</v>
      </c>
      <c r="G11" s="10">
        <f t="shared" si="5"/>
        <v>47972</v>
      </c>
      <c r="H11" s="10">
        <f t="shared" si="6"/>
        <v>39976</v>
      </c>
      <c r="I11" s="10" t="e">
        <f>#REF!</f>
        <v>#REF!</v>
      </c>
      <c r="J11" s="4">
        <f t="shared" si="7"/>
        <v>0</v>
      </c>
      <c r="O11">
        <v>0</v>
      </c>
      <c r="P11">
        <v>986</v>
      </c>
      <c r="Q11">
        <f t="shared" si="11"/>
        <v>896.36363636363626</v>
      </c>
      <c r="R11" s="2">
        <v>47300000</v>
      </c>
      <c r="S11" s="8"/>
      <c r="T11" s="8"/>
      <c r="V11">
        <f t="shared" si="10"/>
        <v>0</v>
      </c>
    </row>
    <row r="12" spans="1:22" x14ac:dyDescent="0.25">
      <c r="A12" s="4">
        <f t="shared" si="0"/>
        <v>0</v>
      </c>
      <c r="B12" s="4">
        <f t="shared" si="1"/>
        <v>864.9950399999999</v>
      </c>
      <c r="C12" s="4">
        <f t="shared" si="9"/>
        <v>951.49454400000002</v>
      </c>
      <c r="D12" s="15">
        <f t="shared" si="2"/>
        <v>1141.7934528000001</v>
      </c>
      <c r="E12" s="17">
        <f t="shared" si="3"/>
        <v>33735000</v>
      </c>
      <c r="F12" s="10">
        <f t="shared" si="4"/>
        <v>39000</v>
      </c>
      <c r="G12" s="10">
        <f t="shared" si="5"/>
        <v>35455</v>
      </c>
      <c r="H12" s="10">
        <f t="shared" si="6"/>
        <v>29546</v>
      </c>
      <c r="I12" s="10" t="e">
        <f>#REF!</f>
        <v>#REF!</v>
      </c>
      <c r="J12" s="4">
        <f t="shared" si="7"/>
        <v>7</v>
      </c>
      <c r="O12">
        <v>0</v>
      </c>
      <c r="P12">
        <f t="shared" si="8"/>
        <v>0</v>
      </c>
      <c r="Q12">
        <f>80.36*10.764</f>
        <v>864.9950399999999</v>
      </c>
      <c r="R12" s="2">
        <v>33735000</v>
      </c>
      <c r="S12" s="8">
        <v>7</v>
      </c>
      <c r="T12" s="16"/>
      <c r="U12" s="16">
        <f>R12+2024200+30000</f>
        <v>35789200</v>
      </c>
      <c r="V12">
        <f t="shared" si="10"/>
        <v>41375.034936616517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7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2:P13" si="12">O13/1.2</f>
        <v>0</v>
      </c>
      <c r="Q13">
        <f t="shared" si="11"/>
        <v>0</v>
      </c>
      <c r="R13" s="2">
        <v>0</v>
      </c>
      <c r="S13" s="8"/>
      <c r="T13" s="8"/>
      <c r="V13" t="e">
        <f t="shared" si="10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7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si="11"/>
        <v>0</v>
      </c>
      <c r="R14" s="2">
        <v>0</v>
      </c>
      <c r="S14" s="8"/>
      <c r="T14" s="8"/>
      <c r="V14" t="e">
        <f t="shared" si="10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7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11"/>
        <v>0</v>
      </c>
      <c r="R15" s="2">
        <v>0</v>
      </c>
      <c r="S15" s="8"/>
      <c r="T15" s="8"/>
      <c r="V15" t="e">
        <f t="shared" si="10"/>
        <v>#DIV/0!</v>
      </c>
    </row>
    <row r="16" spans="1:22" x14ac:dyDescent="0.25">
      <c r="E16" s="8"/>
      <c r="F16" s="8"/>
      <c r="G16" s="8"/>
      <c r="H16" s="8"/>
      <c r="I16" s="8"/>
      <c r="V16" t="e">
        <f t="shared" si="10"/>
        <v>#DIV/0!</v>
      </c>
    </row>
    <row r="17" spans="7:24" x14ac:dyDescent="0.25">
      <c r="H17" t="s">
        <v>13</v>
      </c>
    </row>
    <row r="18" spans="7:24" x14ac:dyDescent="0.25">
      <c r="H18" t="s">
        <v>14</v>
      </c>
      <c r="I18">
        <v>1093</v>
      </c>
      <c r="J18">
        <f>101.52*10.764</f>
        <v>1092.7612799999999</v>
      </c>
    </row>
    <row r="19" spans="7:24" x14ac:dyDescent="0.25">
      <c r="H19" t="s">
        <v>15</v>
      </c>
      <c r="I19">
        <v>49700</v>
      </c>
    </row>
    <row r="20" spans="7:24" x14ac:dyDescent="0.25">
      <c r="H20" t="s">
        <v>16</v>
      </c>
      <c r="I20">
        <f>I19*I18</f>
        <v>54322100</v>
      </c>
    </row>
    <row r="21" spans="7:24" x14ac:dyDescent="0.25">
      <c r="H21" t="s">
        <v>17</v>
      </c>
      <c r="I21">
        <v>2400000</v>
      </c>
    </row>
    <row r="22" spans="7:24" x14ac:dyDescent="0.25">
      <c r="G22" s="6"/>
      <c r="H22" s="6" t="s">
        <v>18</v>
      </c>
      <c r="I22">
        <f>I21+I20</f>
        <v>56722100</v>
      </c>
    </row>
    <row r="23" spans="7:24" x14ac:dyDescent="0.25">
      <c r="I23">
        <f>I22*90%</f>
        <v>51049890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 t="s">
        <v>19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 t="s">
        <v>20</v>
      </c>
      <c r="J26">
        <v>42666000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 t="s">
        <v>21</v>
      </c>
      <c r="J27">
        <v>2560000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 t="s">
        <v>22</v>
      </c>
      <c r="J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J29">
        <f>SUM(J26:J28)</f>
        <v>45256000</v>
      </c>
      <c r="O29">
        <f>J29/1093</f>
        <v>41405.306495882891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J32">
        <f>J29*1.2</f>
        <v>54307200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"/>
  <sheetViews>
    <sheetView zoomScaleNormal="100" workbookViewId="0">
      <selection activeCell="B2" sqref="B2"/>
    </sheetView>
  </sheetViews>
  <sheetFormatPr defaultRowHeight="15" x14ac:dyDescent="0.25"/>
  <sheetData>
    <row r="2" spans="2:2" x14ac:dyDescent="0.25">
      <c r="B2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2025-02-18T10:59:16Z</dcterms:modified>
</cp:coreProperties>
</file>