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UBI\M G Road Kandivali West\Kanti Avdhesh Chaurasia\"/>
    </mc:Choice>
  </mc:AlternateContent>
  <xr:revisionPtr revIDLastSave="0" documentId="13_ncr:1_{1DCFF508-7540-489F-AE28-144883AAE5AA}" xr6:coauthVersionLast="36" xr6:coauthVersionMax="36" xr10:uidLastSave="{00000000-0000-0000-0000-000000000000}"/>
  <bookViews>
    <workbookView xWindow="0" yWindow="0" windowWidth="21570" windowHeight="7875" activeTab="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3" i="4" l="1"/>
  <c r="V4" i="4"/>
  <c r="V5" i="4"/>
  <c r="V6" i="4"/>
  <c r="V7" i="4"/>
  <c r="V8" i="4"/>
  <c r="V9" i="4"/>
  <c r="V2" i="4"/>
  <c r="U3" i="4"/>
  <c r="U4" i="4"/>
  <c r="U5" i="4"/>
  <c r="U6" i="4"/>
  <c r="U7" i="4"/>
  <c r="U8" i="4"/>
  <c r="U9" i="4"/>
  <c r="U10" i="4"/>
  <c r="U11" i="4"/>
  <c r="U2" i="4"/>
  <c r="I33" i="4" l="1"/>
  <c r="I31" i="4"/>
  <c r="I30" i="4"/>
  <c r="I29" i="4"/>
  <c r="I32" i="4" s="1"/>
  <c r="I28" i="4"/>
  <c r="I27" i="4"/>
  <c r="I26" i="4"/>
  <c r="I25" i="4"/>
  <c r="S2" i="4" l="1"/>
  <c r="S3" i="4"/>
  <c r="P3" i="4"/>
  <c r="P2" i="4"/>
  <c r="G21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P6" i="4"/>
  <c r="P5" i="4"/>
  <c r="P4" i="4"/>
  <c r="Q3" i="4"/>
  <c r="Q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<sst xmlns="http://schemas.openxmlformats.org/spreadsheetml/2006/main" count="25" uniqueCount="22">
  <si>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</si>
  <si>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</si>
  <si>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</si>
  <si>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</si>
  <si>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</si>
  <si>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</si>
  <si>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</si>
  <si>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</si>
  <si>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</si>
  <si>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</si>
  <si>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</si>
  <si>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</si>
  <si>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</si>
  <si>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Flat No. 601, 6th Floor, Sai Managal Apartment, Plot No. 18, Sector RSC 25, Village - Charkop, Kandivali West, </t>
  </si>
  <si>
    <t>rate</t>
  </si>
  <si>
    <t>fmv</t>
  </si>
  <si>
    <t>bua</t>
  </si>
  <si>
    <t>26.07.24</t>
  </si>
  <si>
    <t>09.08.23</t>
  </si>
  <si>
    <t>mca</t>
  </si>
  <si>
    <t>ls - 85 to 90 lakhs</t>
  </si>
  <si>
    <t>oc - 2005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</si>
</sst>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95250</xdr:colOff>
      <xdr:row>47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A626B7-CE03-435B-A69A-894019764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800850" cy="862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95250</xdr:colOff>
      <xdr:row>54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C1C2A0-CF6B-4CE3-955E-51EC8618B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800850" cy="9286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286981</xdr:colOff>
      <xdr:row>45</xdr:row>
      <xdr:rowOff>20223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813CE4-7276-4253-B3B2-852F857C5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21381" cy="8402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325086</xdr:colOff>
      <xdr:row>48</xdr:row>
      <xdr:rowOff>105993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A6A1E-0DF7-49D5-84EA-16C69E56A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59486" cy="8726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144086</xdr:colOff>
      <xdr:row>52</xdr:row>
      <xdr:rowOff>20249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9CDB00-D6D5-41DF-BF8A-644DA0A74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678486" cy="859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opLeftCell="D1" zoomScaleNormal="100" workbookViewId="0">
      <selection activeCell="I22" sqref="I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3.28515625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2" x14ac:dyDescent="0.25">
      <c r="A2" s="4">
        <f t="shared" ref="A2:A15" si="0">N2</f>
        <v>0</v>
      </c>
      <c r="B2" s="4">
        <f t="shared" ref="B2:B15" si="1">Q2</f>
        <v>500.16719999999992</v>
      </c>
      <c r="C2" s="4">
        <f>B2*1.2</f>
        <v>600.20063999999991</v>
      </c>
      <c r="D2" s="4">
        <f t="shared" ref="D2:D13" si="2">C2*1.2</f>
        <v>720.24076799999989</v>
      </c>
      <c r="E2" s="5">
        <f t="shared" ref="E2:E13" si="3">R2</f>
        <v>8250000</v>
      </c>
      <c r="F2" s="10">
        <f t="shared" ref="F2:F13" si="4">ROUND((E2/B2),0)</f>
        <v>16494</v>
      </c>
      <c r="G2" s="15">
        <f t="shared" ref="G2:G13" si="5">ROUND((E2/C2),0)</f>
        <v>13745</v>
      </c>
      <c r="H2" s="10">
        <f t="shared" ref="H2:H13" si="6">ROUND((E2/D2),0)</f>
        <v>11455</v>
      </c>
      <c r="I2" s="4" t="e">
        <f>#REF!</f>
        <v>#REF!</v>
      </c>
      <c r="J2" s="4">
        <f t="shared" ref="J2:J13" si="7">S2</f>
        <v>8775000</v>
      </c>
      <c r="O2">
        <v>0</v>
      </c>
      <c r="P2">
        <f>55.76*10.764</f>
        <v>600.20063999999991</v>
      </c>
      <c r="Q2">
        <f t="shared" ref="Q2:Q12" si="8">P2/1.2</f>
        <v>500.16719999999992</v>
      </c>
      <c r="R2" s="2">
        <v>8250000</v>
      </c>
      <c r="S2" s="16">
        <f>R2+495000+30000</f>
        <v>8775000</v>
      </c>
      <c r="T2" s="8" t="s">
        <v>17</v>
      </c>
      <c r="U2">
        <f>Q2*1.4</f>
        <v>700.23407999999984</v>
      </c>
      <c r="V2">
        <f>R2/U2</f>
        <v>11781.774460334753</v>
      </c>
    </row>
    <row r="3" spans="1:22" x14ac:dyDescent="0.25">
      <c r="A3" s="4">
        <f t="shared" si="0"/>
        <v>0</v>
      </c>
      <c r="B3" s="4">
        <f t="shared" si="1"/>
        <v>500.16719999999992</v>
      </c>
      <c r="C3" s="4">
        <f t="shared" ref="C3:C15" si="9">B3*1.2</f>
        <v>600.20063999999991</v>
      </c>
      <c r="D3" s="4">
        <f t="shared" si="2"/>
        <v>720.24076799999989</v>
      </c>
      <c r="E3" s="5">
        <f t="shared" si="3"/>
        <v>8000000</v>
      </c>
      <c r="F3" s="10">
        <f t="shared" si="4"/>
        <v>15995</v>
      </c>
      <c r="G3" s="15">
        <f t="shared" si="5"/>
        <v>13329</v>
      </c>
      <c r="H3" s="10">
        <f t="shared" si="6"/>
        <v>11107</v>
      </c>
      <c r="I3" s="4" t="e">
        <f>#REF!</f>
        <v>#REF!</v>
      </c>
      <c r="J3" s="4">
        <f t="shared" si="7"/>
        <v>8510000</v>
      </c>
      <c r="O3">
        <v>0</v>
      </c>
      <c r="P3">
        <f>55.76*10.764</f>
        <v>600.20063999999991</v>
      </c>
      <c r="Q3">
        <f t="shared" si="8"/>
        <v>500.16719999999992</v>
      </c>
      <c r="R3" s="2">
        <v>8000000</v>
      </c>
      <c r="S3" s="16">
        <f>R3+480000+30000</f>
        <v>8510000</v>
      </c>
      <c r="T3" s="8" t="s">
        <v>18</v>
      </c>
      <c r="U3">
        <f t="shared" ref="U3:U11" si="10">Q3*1.4</f>
        <v>700.23407999999984</v>
      </c>
      <c r="V3">
        <f t="shared" ref="V3:V9" si="11">R3/U3</f>
        <v>11424.750991839761</v>
      </c>
    </row>
    <row r="4" spans="1:22" x14ac:dyDescent="0.25">
      <c r="A4" s="4">
        <f t="shared" si="0"/>
        <v>0</v>
      </c>
      <c r="B4" s="4">
        <f t="shared" si="1"/>
        <v>700</v>
      </c>
      <c r="C4" s="4">
        <f t="shared" si="9"/>
        <v>840</v>
      </c>
      <c r="D4" s="4">
        <f t="shared" si="2"/>
        <v>1008</v>
      </c>
      <c r="E4" s="5">
        <f t="shared" si="3"/>
        <v>17000000</v>
      </c>
      <c r="F4" s="10">
        <f t="shared" si="4"/>
        <v>24286</v>
      </c>
      <c r="G4" s="15">
        <f t="shared" si="5"/>
        <v>20238</v>
      </c>
      <c r="H4" s="10">
        <f t="shared" si="6"/>
        <v>16865</v>
      </c>
      <c r="I4" s="4" t="e">
        <f>#REF!</f>
        <v>#REF!</v>
      </c>
      <c r="J4" s="4">
        <f t="shared" si="7"/>
        <v>0</v>
      </c>
      <c r="O4">
        <v>0</v>
      </c>
      <c r="P4">
        <f t="shared" ref="P4:P12" si="12">O4/1.2</f>
        <v>0</v>
      </c>
      <c r="Q4">
        <v>700</v>
      </c>
      <c r="R4" s="2">
        <v>17000000</v>
      </c>
      <c r="S4" s="8"/>
      <c r="T4" s="8"/>
      <c r="U4">
        <f t="shared" si="10"/>
        <v>979.99999999999989</v>
      </c>
      <c r="V4">
        <f t="shared" si="11"/>
        <v>17346.938775510207</v>
      </c>
    </row>
    <row r="5" spans="1:22" x14ac:dyDescent="0.25">
      <c r="A5" s="4">
        <f t="shared" si="0"/>
        <v>0</v>
      </c>
      <c r="B5" s="4">
        <f t="shared" si="1"/>
        <v>620</v>
      </c>
      <c r="C5" s="4">
        <f t="shared" si="9"/>
        <v>744</v>
      </c>
      <c r="D5" s="4">
        <f t="shared" si="2"/>
        <v>892.8</v>
      </c>
      <c r="E5" s="5">
        <f t="shared" si="3"/>
        <v>10500000</v>
      </c>
      <c r="F5" s="10">
        <f t="shared" si="4"/>
        <v>16935</v>
      </c>
      <c r="G5" s="10">
        <f t="shared" si="5"/>
        <v>14113</v>
      </c>
      <c r="H5" s="10">
        <f t="shared" si="6"/>
        <v>11761</v>
      </c>
      <c r="I5" s="4" t="e">
        <f>#REF!</f>
        <v>#REF!</v>
      </c>
      <c r="J5" s="4">
        <f t="shared" si="7"/>
        <v>0</v>
      </c>
      <c r="O5">
        <v>0</v>
      </c>
      <c r="P5">
        <f t="shared" si="12"/>
        <v>0</v>
      </c>
      <c r="Q5">
        <v>620</v>
      </c>
      <c r="R5" s="2">
        <v>10500000</v>
      </c>
      <c r="S5" s="8"/>
      <c r="T5" s="8"/>
      <c r="U5">
        <f t="shared" si="10"/>
        <v>868</v>
      </c>
      <c r="V5">
        <f t="shared" si="11"/>
        <v>12096.774193548386</v>
      </c>
    </row>
    <row r="6" spans="1:22" x14ac:dyDescent="0.25">
      <c r="A6" s="4">
        <f t="shared" si="0"/>
        <v>0</v>
      </c>
      <c r="B6" s="4">
        <f t="shared" si="1"/>
        <v>640</v>
      </c>
      <c r="C6" s="4">
        <f t="shared" si="9"/>
        <v>768</v>
      </c>
      <c r="D6" s="4">
        <f t="shared" si="2"/>
        <v>921.59999999999991</v>
      </c>
      <c r="E6" s="5">
        <f t="shared" si="3"/>
        <v>14000000</v>
      </c>
      <c r="F6" s="10">
        <f t="shared" si="4"/>
        <v>21875</v>
      </c>
      <c r="G6" s="15">
        <f t="shared" si="5"/>
        <v>18229</v>
      </c>
      <c r="H6" s="10">
        <f t="shared" si="6"/>
        <v>15191</v>
      </c>
      <c r="I6" s="4" t="e">
        <f>#REF!</f>
        <v>#REF!</v>
      </c>
      <c r="J6" s="4">
        <f t="shared" si="7"/>
        <v>0</v>
      </c>
      <c r="O6">
        <v>0</v>
      </c>
      <c r="P6">
        <f t="shared" si="12"/>
        <v>0</v>
      </c>
      <c r="Q6">
        <v>640</v>
      </c>
      <c r="R6" s="2">
        <v>14000000</v>
      </c>
      <c r="S6" s="8"/>
      <c r="T6" s="8"/>
      <c r="U6">
        <f t="shared" si="10"/>
        <v>896</v>
      </c>
      <c r="V6">
        <f t="shared" si="11"/>
        <v>15625</v>
      </c>
    </row>
    <row r="7" spans="1:22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2"/>
        <v>0</v>
      </c>
      <c r="Q7">
        <f t="shared" si="8"/>
        <v>0</v>
      </c>
      <c r="R7" s="2">
        <v>0</v>
      </c>
      <c r="S7" s="8"/>
      <c r="T7" s="8"/>
      <c r="U7">
        <f t="shared" si="10"/>
        <v>0</v>
      </c>
      <c r="V7" t="e">
        <f t="shared" si="11"/>
        <v>#DIV/0!</v>
      </c>
    </row>
    <row r="8" spans="1:22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2"/>
        <v>0</v>
      </c>
      <c r="Q8">
        <f t="shared" si="8"/>
        <v>0</v>
      </c>
      <c r="R8" s="2">
        <v>0</v>
      </c>
      <c r="S8" s="8"/>
      <c r="T8" s="8"/>
      <c r="U8">
        <f t="shared" si="10"/>
        <v>0</v>
      </c>
      <c r="V8" t="e">
        <f t="shared" si="11"/>
        <v>#DIV/0!</v>
      </c>
    </row>
    <row r="9" spans="1:22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2"/>
        <v>0</v>
      </c>
      <c r="Q9">
        <f t="shared" si="8"/>
        <v>0</v>
      </c>
      <c r="R9" s="2">
        <v>0</v>
      </c>
      <c r="S9" s="8"/>
      <c r="T9" s="8"/>
      <c r="U9">
        <f t="shared" si="10"/>
        <v>0</v>
      </c>
      <c r="V9" t="e">
        <f t="shared" si="11"/>
        <v>#DIV/0!</v>
      </c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2"/>
        <v>0</v>
      </c>
      <c r="Q10">
        <f t="shared" si="8"/>
        <v>0</v>
      </c>
      <c r="R10" s="2">
        <v>0</v>
      </c>
      <c r="S10" s="8"/>
      <c r="T10" s="8"/>
      <c r="U10">
        <f t="shared" si="10"/>
        <v>0</v>
      </c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2"/>
        <v>0</v>
      </c>
      <c r="Q11">
        <f t="shared" si="8"/>
        <v>0</v>
      </c>
      <c r="R11" s="2">
        <v>0</v>
      </c>
      <c r="S11" s="8"/>
      <c r="T11" s="8"/>
      <c r="U11">
        <f t="shared" si="10"/>
        <v>0</v>
      </c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2"/>
        <v>0</v>
      </c>
      <c r="Q12">
        <f t="shared" si="8"/>
        <v>0</v>
      </c>
      <c r="R12" s="2">
        <v>0</v>
      </c>
      <c r="S12" s="8"/>
      <c r="T12" s="8"/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3">O13/1.2</f>
        <v>0</v>
      </c>
      <c r="Q13">
        <f t="shared" ref="Q13" si="14">P13/1.2</f>
        <v>0</v>
      </c>
      <c r="R13" s="2">
        <v>0</v>
      </c>
      <c r="S13" s="8"/>
      <c r="T13" s="8"/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5">C14*1.2</f>
        <v>0</v>
      </c>
      <c r="E14" s="5">
        <f t="shared" ref="E14:E15" si="16">R14</f>
        <v>0</v>
      </c>
      <c r="F14" s="10" t="e">
        <f t="shared" ref="F14:F15" si="17">ROUND((E14/B14),0)</f>
        <v>#DIV/0!</v>
      </c>
      <c r="G14" s="10" t="e">
        <f t="shared" ref="G14:G15" si="18">ROUND((E14/C14),0)</f>
        <v>#DIV/0!</v>
      </c>
      <c r="H14" s="4" t="e">
        <f t="shared" ref="H14:H15" si="19">ROUND((E14/D14),0)</f>
        <v>#DIV/0!</v>
      </c>
      <c r="I14" s="4" t="e">
        <f>#REF!</f>
        <v>#REF!</v>
      </c>
      <c r="J14" s="4">
        <f t="shared" ref="J14:J15" si="20">S14</f>
        <v>0</v>
      </c>
      <c r="O14">
        <v>0</v>
      </c>
      <c r="P14">
        <f t="shared" ref="P14:P15" si="21">O14/1.2</f>
        <v>0</v>
      </c>
      <c r="Q14">
        <f t="shared" ref="Q14:Q15" si="22">P14/1.2</f>
        <v>0</v>
      </c>
      <c r="R14" s="2">
        <v>0</v>
      </c>
      <c r="S14" s="8"/>
      <c r="T14" s="8"/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5"/>
        <v>0</v>
      </c>
      <c r="E15" s="5">
        <f t="shared" si="16"/>
        <v>0</v>
      </c>
      <c r="F15" s="10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 t="e">
        <f>#REF!</f>
        <v>#REF!</v>
      </c>
      <c r="J15" s="4">
        <f t="shared" si="20"/>
        <v>0</v>
      </c>
      <c r="O15">
        <v>0</v>
      </c>
      <c r="P15">
        <f t="shared" si="21"/>
        <v>0</v>
      </c>
      <c r="Q15">
        <f t="shared" si="22"/>
        <v>0</v>
      </c>
      <c r="R15" s="2">
        <v>0</v>
      </c>
      <c r="S15" s="8"/>
      <c r="T15" s="8"/>
    </row>
    <row r="17" spans="5:24" x14ac:dyDescent="0.25">
      <c r="E17" t="s">
        <v>13</v>
      </c>
    </row>
    <row r="19" spans="5:24" x14ac:dyDescent="0.25">
      <c r="F19" s="7" t="s">
        <v>16</v>
      </c>
      <c r="G19">
        <v>600</v>
      </c>
    </row>
    <row r="20" spans="5:24" x14ac:dyDescent="0.25">
      <c r="F20" s="7" t="s">
        <v>14</v>
      </c>
      <c r="G20">
        <v>13800</v>
      </c>
    </row>
    <row r="21" spans="5:24" x14ac:dyDescent="0.25">
      <c r="F21" s="7" t="s">
        <v>15</v>
      </c>
      <c r="G21">
        <f>G20*G19</f>
        <v>8280000</v>
      </c>
      <c r="I21" t="s">
        <v>21</v>
      </c>
    </row>
    <row r="22" spans="5:24" x14ac:dyDescent="0.25">
      <c r="G22" s="6"/>
      <c r="H22" s="6"/>
    </row>
    <row r="23" spans="5:24" x14ac:dyDescent="0.25">
      <c r="H23" t="s">
        <v>20</v>
      </c>
    </row>
    <row r="24" spans="5:24" x14ac:dyDescent="0.25">
      <c r="G24" t="s">
        <v>19</v>
      </c>
      <c r="P24" s="11"/>
      <c r="Q24" s="11"/>
      <c r="R24" s="13"/>
      <c r="T24" s="11"/>
      <c r="U24" s="11"/>
      <c r="V24" s="11"/>
      <c r="W24" s="11"/>
      <c r="X24" s="11"/>
    </row>
    <row r="25" spans="5:24" x14ac:dyDescent="0.25">
      <c r="G25">
        <v>3.34</v>
      </c>
      <c r="H25">
        <v>4.42</v>
      </c>
      <c r="I25">
        <f>H25*G25</f>
        <v>14.762799999999999</v>
      </c>
      <c r="P25" s="11"/>
      <c r="Q25" s="14"/>
      <c r="R25" s="14"/>
      <c r="T25" s="14"/>
      <c r="U25" s="14"/>
      <c r="V25" s="11"/>
      <c r="W25" s="11"/>
      <c r="X25" s="11"/>
    </row>
    <row r="26" spans="5:24" x14ac:dyDescent="0.25">
      <c r="G26">
        <v>16.45</v>
      </c>
      <c r="H26">
        <v>9.68</v>
      </c>
      <c r="I26">
        <f t="shared" ref="I26:I31" si="23">H26*G26</f>
        <v>159.23599999999999</v>
      </c>
      <c r="P26" s="11"/>
      <c r="Q26" s="11"/>
      <c r="R26" s="11"/>
      <c r="T26" s="11"/>
      <c r="U26" s="11"/>
      <c r="V26" s="11"/>
      <c r="W26" s="11"/>
      <c r="X26" s="11"/>
    </row>
    <row r="27" spans="5:24" x14ac:dyDescent="0.25">
      <c r="G27">
        <v>6.25</v>
      </c>
      <c r="H27">
        <v>3.91</v>
      </c>
      <c r="I27">
        <f t="shared" si="23"/>
        <v>24.4375</v>
      </c>
      <c r="P27" s="11"/>
      <c r="Q27" s="11"/>
      <c r="R27" s="11"/>
      <c r="T27" s="11"/>
      <c r="U27" s="11"/>
      <c r="V27" s="11"/>
      <c r="W27" s="11"/>
      <c r="X27" s="11"/>
    </row>
    <row r="28" spans="5:24" x14ac:dyDescent="0.25">
      <c r="G28">
        <v>7.68</v>
      </c>
      <c r="H28">
        <v>3.75</v>
      </c>
      <c r="I28">
        <f t="shared" si="23"/>
        <v>28.799999999999997</v>
      </c>
      <c r="P28" s="11"/>
      <c r="Q28" s="11"/>
      <c r="R28" s="12"/>
      <c r="T28" s="12"/>
      <c r="U28" s="12"/>
      <c r="V28" s="11"/>
      <c r="W28" s="11"/>
      <c r="X28" s="11"/>
    </row>
    <row r="29" spans="5:24" x14ac:dyDescent="0.25">
      <c r="G29">
        <v>7.66</v>
      </c>
      <c r="H29">
        <v>10</v>
      </c>
      <c r="I29">
        <f t="shared" si="23"/>
        <v>76.599999999999994</v>
      </c>
      <c r="P29" s="11"/>
      <c r="Q29" s="11"/>
      <c r="R29" s="11"/>
      <c r="T29" s="11"/>
      <c r="U29" s="11"/>
      <c r="V29" s="11"/>
      <c r="W29" s="11"/>
      <c r="X29" s="11"/>
    </row>
    <row r="30" spans="5:24" x14ac:dyDescent="0.25">
      <c r="G30">
        <v>10.41</v>
      </c>
      <c r="H30">
        <v>9.81</v>
      </c>
      <c r="I30">
        <f t="shared" si="23"/>
        <v>102.1221</v>
      </c>
      <c r="P30" s="11"/>
      <c r="Q30" s="11"/>
      <c r="R30" s="11"/>
      <c r="T30" s="11"/>
      <c r="U30" s="11"/>
      <c r="V30" s="11"/>
      <c r="W30" s="11"/>
      <c r="X30" s="11"/>
    </row>
    <row r="31" spans="5:24" x14ac:dyDescent="0.25">
      <c r="G31">
        <v>3</v>
      </c>
      <c r="H31">
        <v>4</v>
      </c>
      <c r="I31">
        <f t="shared" si="23"/>
        <v>12</v>
      </c>
      <c r="P31" s="11"/>
      <c r="Q31" s="11"/>
      <c r="R31" s="11"/>
      <c r="T31" s="11"/>
      <c r="U31" s="11"/>
      <c r="V31" s="11"/>
      <c r="W31" s="11"/>
      <c r="X31" s="11"/>
    </row>
    <row r="32" spans="5:24" x14ac:dyDescent="0.25">
      <c r="I32">
        <f>SUM(I25:I31)</f>
        <v>417.95839999999993</v>
      </c>
      <c r="P32" s="11"/>
      <c r="Q32" s="11"/>
      <c r="R32" s="11"/>
      <c r="S32" s="6"/>
      <c r="T32" s="11"/>
      <c r="U32" s="11"/>
      <c r="V32" s="11"/>
      <c r="W32" s="11"/>
      <c r="X32" s="11"/>
    </row>
    <row r="33" spans="9:24" x14ac:dyDescent="0.25">
      <c r="I33">
        <f>600/418</f>
        <v>1.4354066985645932</v>
      </c>
      <c r="P33" s="11"/>
      <c r="Q33" s="11"/>
      <c r="R33" s="11"/>
      <c r="S33" s="6"/>
      <c r="T33" s="11"/>
      <c r="U33" s="11"/>
      <c r="V33" s="11"/>
      <c r="W33" s="11"/>
      <c r="X33" s="11"/>
    </row>
    <row r="34" spans="9:24" x14ac:dyDescent="0.25">
      <c r="Q34" s="11"/>
      <c r="R34" s="11"/>
    </row>
    <row r="35" spans="9:24" x14ac:dyDescent="0.25">
      <c r="Q35" s="11"/>
      <c r="R35" s="11"/>
      <c r="T35" s="6"/>
    </row>
    <row r="36" spans="9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7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9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2025-02-20T08:42:36Z</dcterms:modified>
</cp:coreProperties>
</file>