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56C8C1A-3C64-49FE-AF94-30048BB4F6F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9" i="1" l="1"/>
  <c r="F8" i="1"/>
  <c r="E6" i="1"/>
  <c r="E7" i="1"/>
  <c r="H37" i="1" l="1"/>
  <c r="B37" i="1"/>
  <c r="F37" i="1"/>
  <c r="B33" i="1"/>
  <c r="B36" i="1"/>
  <c r="B35" i="1"/>
  <c r="E8" i="1" l="1"/>
  <c r="H28" i="1" l="1"/>
  <c r="H27" i="1"/>
  <c r="H34" i="1"/>
  <c r="H33" i="1"/>
  <c r="G29" i="1" l="1"/>
  <c r="F36" i="1"/>
  <c r="H36" i="1" s="1"/>
  <c r="F35" i="1" l="1"/>
  <c r="F34" i="1"/>
  <c r="F33" i="1"/>
  <c r="G37" i="1" l="1"/>
  <c r="G36" i="1"/>
  <c r="G35" i="1"/>
  <c r="G34" i="1"/>
  <c r="G33" i="1"/>
  <c r="I28" i="1" l="1"/>
  <c r="G26" i="1"/>
  <c r="H26" i="1"/>
  <c r="I29" i="1"/>
  <c r="B10" i="1"/>
  <c r="B11" i="1" s="1"/>
  <c r="B8" i="1"/>
  <c r="B6" i="1"/>
  <c r="B5" i="1"/>
  <c r="B14" i="1" s="1"/>
  <c r="B12" i="1" l="1"/>
  <c r="B13" i="1" s="1"/>
  <c r="B15" i="1" l="1"/>
  <c r="I34" i="1" l="1"/>
  <c r="I33" i="1"/>
  <c r="H35" i="1"/>
  <c r="B17" i="1"/>
  <c r="B20" i="1" s="1"/>
  <c r="I26" i="1"/>
  <c r="F26" i="1"/>
  <c r="B18" i="1" l="1"/>
  <c r="F27" i="1"/>
  <c r="G27" i="1"/>
  <c r="F28" i="1"/>
  <c r="G28" i="1"/>
  <c r="F29" i="1"/>
  <c r="I27" i="1" l="1"/>
  <c r="H29" i="1" l="1"/>
  <c r="G3" i="1" l="1"/>
</calcChain>
</file>

<file path=xl/sharedStrings.xml><?xml version="1.0" encoding="utf-8"?>
<sst xmlns="http://schemas.openxmlformats.org/spreadsheetml/2006/main" count="35" uniqueCount="27">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</sst>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6" xfId="0" applyNumberFormat="1" applyBorder="1"/>
    <xf numFmtId="43" fontId="11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36</xdr:row>
      <xdr:rowOff>96220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772F8A-8718-4C39-AE53-93A3EC2F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6954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38</xdr:row>
      <xdr:rowOff>105800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D2C1BD-E07D-4D94-A16B-6BB57DFF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1ADBF-C027-48C2-8F7F-BC6B6606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10000</v>
      </c>
      <c r="C3" s="17"/>
      <c r="D3" s="10"/>
      <c r="E3">
        <v>2000</v>
      </c>
      <c r="F3" s="3">
        <v>2025</v>
      </c>
      <c r="G3" s="4">
        <f>F3-E3</f>
        <v>25</v>
      </c>
      <c r="L3" s="3"/>
      <c r="M3" s="4"/>
    </row>
    <row r="4" spans="1:17" ht="33" x14ac:dyDescent="0.3">
      <c r="A4" s="52" t="s">
        <v>1</v>
      </c>
      <c r="B4" s="51">
        <v>2600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7400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2600</v>
      </c>
      <c r="C6" s="17"/>
      <c r="D6" s="50"/>
      <c r="E6" s="62">
        <f>28.71*10.764</f>
        <v>309.03444000000002</v>
      </c>
      <c r="F6" s="3"/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5"/>
      <c r="E7" s="56">
        <f>4.94*10.764</f>
        <v>53.174160000000001</v>
      </c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5"/>
      <c r="E8" s="56">
        <f>SUM(E6:E7)</f>
        <v>362.20860000000005</v>
      </c>
      <c r="F8" s="37">
        <f>E8*1.1</f>
        <v>398.42946000000006</v>
      </c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0</v>
      </c>
      <c r="C12" s="19"/>
      <c r="D12" s="59"/>
      <c r="E12" s="5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2600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7400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10000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362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3620000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23</v>
      </c>
      <c r="B18" s="54">
        <f>B17*0.8</f>
        <v>2896000</v>
      </c>
      <c r="C18" s="20"/>
      <c r="D18" s="43"/>
      <c r="E18" s="44"/>
      <c r="F18" s="45"/>
      <c r="G18" s="44"/>
      <c r="H18" s="46"/>
      <c r="M18" s="5"/>
      <c r="N18" s="6"/>
    </row>
    <row r="19" spans="1:14" ht="18.75" x14ac:dyDescent="0.3">
      <c r="A19" s="16" t="s">
        <v>12</v>
      </c>
      <c r="B19" s="17">
        <f>398*B4</f>
        <v>1034800</v>
      </c>
      <c r="C19" s="17"/>
      <c r="D19" s="43"/>
      <c r="E19" s="47"/>
      <c r="F19" s="47"/>
      <c r="G19" s="48"/>
      <c r="H19" s="49"/>
    </row>
    <row r="20" spans="1:14" ht="16.5" x14ac:dyDescent="0.3">
      <c r="A20" s="16" t="s">
        <v>16</v>
      </c>
      <c r="B20" s="17">
        <f>B17*0.03/12</f>
        <v>9050</v>
      </c>
      <c r="C20" s="30"/>
      <c r="D20" s="43"/>
      <c r="E20" s="46"/>
      <c r="F20" s="44"/>
      <c r="G20" s="49"/>
      <c r="H20" s="49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 t="s">
        <v>24</v>
      </c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338</v>
      </c>
      <c r="C26" s="8"/>
      <c r="D26" s="8"/>
      <c r="E26" s="8">
        <v>3750000</v>
      </c>
      <c r="F26" s="10">
        <f t="shared" ref="F26:F29" si="0">E26/B26</f>
        <v>11094.674556213018</v>
      </c>
      <c r="G26" s="10" t="e">
        <f>E26/C26</f>
        <v>#DIV/0!</v>
      </c>
      <c r="H26" s="10" t="e">
        <f>E26/D26</f>
        <v>#DIV/0!</v>
      </c>
      <c r="I26" s="8">
        <f>C26/B26</f>
        <v>0</v>
      </c>
      <c r="J26" s="15"/>
    </row>
    <row r="27" spans="1:14" ht="17.25" x14ac:dyDescent="0.3">
      <c r="B27" s="9">
        <v>438</v>
      </c>
      <c r="C27" s="8"/>
      <c r="D27" s="8"/>
      <c r="E27" s="8">
        <v>4500000</v>
      </c>
      <c r="F27" s="10">
        <f t="shared" si="0"/>
        <v>10273.972602739726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x14ac:dyDescent="0.25">
      <c r="B28" s="9">
        <v>307</v>
      </c>
      <c r="C28" s="8"/>
      <c r="D28" s="8"/>
      <c r="E28" s="8">
        <v>2864000</v>
      </c>
      <c r="F28" s="10">
        <f t="shared" si="0"/>
        <v>9328.99022801303</v>
      </c>
      <c r="G28" s="10" t="e">
        <f t="shared" ref="G28:G29" si="1">E28/C28</f>
        <v>#DIV/0!</v>
      </c>
      <c r="H28" s="10" t="e">
        <f>E28/D28</f>
        <v>#DIV/0!</v>
      </c>
      <c r="I28" s="8">
        <f>C28/B28</f>
        <v>0</v>
      </c>
    </row>
    <row r="29" spans="1:14" x14ac:dyDescent="0.25">
      <c r="B29" s="9"/>
      <c r="C29" s="8"/>
      <c r="D29" s="8"/>
      <c r="E29" s="8"/>
      <c r="F29" s="10" t="e">
        <f t="shared" si="0"/>
        <v>#DIV/0!</v>
      </c>
      <c r="G29" s="10" t="e">
        <f t="shared" si="1"/>
        <v>#DIV/0!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/>
      <c r="G30" s="10"/>
      <c r="H30" s="10"/>
      <c r="I30" s="8"/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 t="s">
        <v>15</v>
      </c>
      <c r="C32" s="8" t="s">
        <v>20</v>
      </c>
      <c r="D32" s="8" t="s">
        <v>24</v>
      </c>
      <c r="E32" s="8" t="s">
        <v>11</v>
      </c>
      <c r="F32" s="8" t="s">
        <v>17</v>
      </c>
      <c r="G32" s="8" t="s">
        <v>18</v>
      </c>
    </row>
    <row r="33" spans="2:11" x14ac:dyDescent="0.25">
      <c r="B33" s="9">
        <f>33.32*10.764+10*10.764</f>
        <v>466.29647999999997</v>
      </c>
      <c r="C33" s="8"/>
      <c r="D33" s="8"/>
      <c r="E33" s="8">
        <v>3803738</v>
      </c>
      <c r="F33" s="8">
        <f>E33/B33</f>
        <v>8157.3380094998793</v>
      </c>
      <c r="G33" s="8" t="e">
        <f>E33/C33</f>
        <v>#DIV/0!</v>
      </c>
      <c r="H33" s="10" t="e">
        <f>E33/D33</f>
        <v>#DIV/0!</v>
      </c>
      <c r="I33" s="61">
        <f>B15/F33</f>
        <v>1.2258901112537193</v>
      </c>
      <c r="J33" s="6"/>
    </row>
    <row r="34" spans="2:11" x14ac:dyDescent="0.25">
      <c r="B34" s="9">
        <v>380</v>
      </c>
      <c r="C34" s="8"/>
      <c r="D34" s="8"/>
      <c r="E34" s="8">
        <v>3191589</v>
      </c>
      <c r="F34" s="8">
        <f>E34/B34</f>
        <v>8398.9184210526309</v>
      </c>
      <c r="G34" s="8" t="e">
        <f>E34/C34</f>
        <v>#DIV/0!</v>
      </c>
      <c r="H34" s="10" t="e">
        <f>E34/D34</f>
        <v>#DIV/0!</v>
      </c>
      <c r="I34" s="61">
        <f>B15/F34</f>
        <v>1.1906294952138261</v>
      </c>
    </row>
    <row r="35" spans="2:11" x14ac:dyDescent="0.25">
      <c r="B35" s="9">
        <f>33*10.764+10*10.764</f>
        <v>462.85199999999998</v>
      </c>
      <c r="C35" s="8"/>
      <c r="D35" s="8"/>
      <c r="E35" s="8">
        <v>3729907</v>
      </c>
      <c r="F35" s="8">
        <f>E35/B35</f>
        <v>8058.5305886114784</v>
      </c>
      <c r="G35" s="8" t="e">
        <f>E35/C35</f>
        <v>#DIV/0!</v>
      </c>
      <c r="H35" s="10">
        <f>B15/F35</f>
        <v>1.2409210202828114</v>
      </c>
    </row>
    <row r="36" spans="2:11" x14ac:dyDescent="0.25">
      <c r="B36" s="8">
        <f>39*10.764+14*10.764</f>
        <v>570.49199999999996</v>
      </c>
      <c r="C36" s="8"/>
      <c r="D36" s="42"/>
      <c r="E36" s="42">
        <v>5369159</v>
      </c>
      <c r="F36" s="8">
        <f>E36/B36</f>
        <v>9411.4536224872572</v>
      </c>
      <c r="G36" s="42" t="e">
        <f>E36/C36</f>
        <v>#DIV/0!</v>
      </c>
      <c r="H36" s="10">
        <f>B16/F36</f>
        <v>3.8463771328060871E-2</v>
      </c>
      <c r="K36" s="6"/>
    </row>
    <row r="37" spans="2:11" x14ac:dyDescent="0.25">
      <c r="B37" s="8">
        <f>29*10.764+12*10.764</f>
        <v>441.32400000000001</v>
      </c>
      <c r="C37" s="42"/>
      <c r="D37" s="42"/>
      <c r="E37" s="42">
        <v>3900000</v>
      </c>
      <c r="F37" s="42">
        <f>E37/B37</f>
        <v>8837.0448921880525</v>
      </c>
      <c r="G37" s="42" t="e">
        <f>E37/C37</f>
        <v>#DIV/0!</v>
      </c>
      <c r="H37" s="10">
        <f>B15/F37</f>
        <v>1.1315999999999999</v>
      </c>
    </row>
    <row r="38" spans="2:11" ht="15.75" x14ac:dyDescent="0.25">
      <c r="B38" s="38"/>
      <c r="C38" s="8"/>
      <c r="D38" s="8"/>
      <c r="E38" s="8"/>
      <c r="F38" s="8"/>
      <c r="G38" s="8"/>
      <c r="H38" s="8"/>
    </row>
    <row r="39" spans="2:11" ht="15.75" x14ac:dyDescent="0.25">
      <c r="B39" s="39"/>
      <c r="C39" s="9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22"/>
      <c r="C41" s="7"/>
      <c r="D41" s="41"/>
    </row>
    <row r="42" spans="2:11" ht="15.75" x14ac:dyDescent="0.25">
      <c r="B42" s="22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2025-02-18T04:31:12Z</dcterms:modified>
</cp:coreProperties>
</file>