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Saeed Hasan Mohammad Hasan Shah\"/>
    </mc:Choice>
  </mc:AlternateContent>
  <xr:revisionPtr revIDLastSave="0" documentId="13_ncr:1_{5A0036D2-9454-47E2-8277-1364C789DAE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7" i="4" l="1"/>
  <c r="U8" i="4"/>
  <c r="U9" i="4"/>
  <c r="U10" i="4"/>
  <c r="U6" i="4"/>
  <c r="R8" i="4" l="1"/>
  <c r="R7" i="4"/>
  <c r="R6" i="4"/>
  <c r="G20" i="4"/>
  <c r="G22" i="4" s="1"/>
  <c r="G23" i="4" s="1"/>
  <c r="G31" i="4"/>
  <c r="H18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<sst xmlns="http://schemas.openxmlformats.org/spreadsheetml/2006/main" count="27" uniqueCount="24">
  <si>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</si>
  <si>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</si>
  <si>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</si>
  <si>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</si>
  <si>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</si>
  <si>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</si>
  <si>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</si>
  <si>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</si>
  <si>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</si>
  <si>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</si>
  <si>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</si>
  <si>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</si>
  <si>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</si>
  <si>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901, 9th Floor, Wing - D, Torres, 72 Marina, Village - Mohili, Andheri East, Mumbai, 400072</t>
  </si>
  <si>
    <t>rera ca</t>
  </si>
  <si>
    <t>rate</t>
  </si>
  <si>
    <t>fmv</t>
  </si>
  <si>
    <t>agreemnt - 24.01.2025</t>
  </si>
  <si>
    <t>av</t>
  </si>
  <si>
    <t>sd</t>
  </si>
  <si>
    <t>rd</t>
  </si>
  <si>
    <t>25000/- box price</t>
  </si>
  <si>
    <t>1 car parking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</si>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</sst>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B289F7-0C75-42CD-8B48-E3A33B67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CEF1D3-D82B-476B-8C72-10F7C6253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44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AAEC0B-D123-4F1B-ACCD-F23AEA71C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316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FC6FFC-ABAB-4D33-8883-62222094B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161925</xdr:rowOff>
    </xdr:from>
    <xdr:to>
      <xdr:col>12</xdr:col>
      <xdr:colOff>238125</xdr:colOff>
      <xdr:row>55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C6963-8F18-42A9-BDFC-C2BA5C87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04925"/>
          <a:ext cx="7553325" cy="9267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60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96A1C-D8D6-465D-A9E6-0E006608E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16109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15B712-5C1C-42F8-AA16-2CA903B0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82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topLeftCell="E1" zoomScaleNormal="100"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613</v>
      </c>
      <c r="C2" s="4">
        <f>B2*1.2</f>
        <v>735.6</v>
      </c>
      <c r="D2" s="4">
        <f t="shared" ref="D2:D13" si="2">C2*1.2</f>
        <v>882.72</v>
      </c>
      <c r="E2" s="16">
        <f t="shared" ref="E2:E13" si="3">R2</f>
        <v>16500000</v>
      </c>
      <c r="F2" s="15">
        <f t="shared" ref="F2:F13" si="4">ROUND((E2/B2),0)</f>
        <v>26917</v>
      </c>
      <c r="G2" s="10">
        <f t="shared" ref="G2:G13" si="5">ROUND((E2/C2),0)</f>
        <v>22431</v>
      </c>
      <c r="H2" s="10">
        <f t="shared" ref="H2:H13" si="6">ROUND((E2/D2),0)</f>
        <v>18692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613</v>
      </c>
      <c r="R2" s="2">
        <v>16500000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613</v>
      </c>
      <c r="C3" s="4">
        <f t="shared" ref="C3:C15" si="9">B3*1.2</f>
        <v>735.6</v>
      </c>
      <c r="D3" s="4">
        <f t="shared" si="2"/>
        <v>882.72</v>
      </c>
      <c r="E3" s="16">
        <f t="shared" si="3"/>
        <v>15300000</v>
      </c>
      <c r="F3" s="10">
        <f t="shared" si="4"/>
        <v>24959</v>
      </c>
      <c r="G3" s="10">
        <f t="shared" si="5"/>
        <v>20799</v>
      </c>
      <c r="H3" s="10">
        <f t="shared" si="6"/>
        <v>17333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613</v>
      </c>
      <c r="R3" s="2">
        <v>15300000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409</v>
      </c>
      <c r="C4" s="4">
        <f t="shared" si="9"/>
        <v>490.79999999999995</v>
      </c>
      <c r="D4" s="4">
        <f t="shared" si="2"/>
        <v>588.95999999999992</v>
      </c>
      <c r="E4" s="16">
        <f t="shared" si="3"/>
        <v>11000000</v>
      </c>
      <c r="F4" s="15">
        <f t="shared" si="4"/>
        <v>26895</v>
      </c>
      <c r="G4" s="10">
        <f t="shared" si="5"/>
        <v>22412</v>
      </c>
      <c r="H4" s="10">
        <f t="shared" si="6"/>
        <v>18677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409</v>
      </c>
      <c r="R4" s="2">
        <v>11000000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613</v>
      </c>
      <c r="C5" s="4">
        <f t="shared" si="9"/>
        <v>735.6</v>
      </c>
      <c r="D5" s="4">
        <f t="shared" si="2"/>
        <v>882.72</v>
      </c>
      <c r="E5" s="16">
        <f t="shared" si="3"/>
        <v>12000000</v>
      </c>
      <c r="F5" s="10">
        <f t="shared" si="4"/>
        <v>19576</v>
      </c>
      <c r="G5" s="10">
        <f t="shared" si="5"/>
        <v>16313</v>
      </c>
      <c r="H5" s="10">
        <f t="shared" si="6"/>
        <v>13594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613</v>
      </c>
      <c r="R5" s="2">
        <v>12000000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640</v>
      </c>
      <c r="C6" s="4">
        <f t="shared" si="9"/>
        <v>768</v>
      </c>
      <c r="D6" s="4">
        <f t="shared" si="2"/>
        <v>921.59999999999991</v>
      </c>
      <c r="E6" s="16">
        <f t="shared" si="3"/>
        <v>14666500</v>
      </c>
      <c r="F6" s="15">
        <f t="shared" si="4"/>
        <v>22916</v>
      </c>
      <c r="G6" s="10">
        <f t="shared" si="5"/>
        <v>19097</v>
      </c>
      <c r="H6" s="10">
        <f t="shared" si="6"/>
        <v>15914</v>
      </c>
      <c r="I6" s="4" t="e">
        <f>#REF!</f>
        <v>#REF!</v>
      </c>
      <c r="J6" s="4">
        <f t="shared" si="7"/>
        <v>11</v>
      </c>
      <c r="O6">
        <v>0</v>
      </c>
      <c r="P6">
        <f t="shared" si="8"/>
        <v>0</v>
      </c>
      <c r="Q6">
        <v>640</v>
      </c>
      <c r="R6" s="2">
        <f>13808000+828500+30000</f>
        <v>14666500</v>
      </c>
      <c r="S6" s="8">
        <v>11</v>
      </c>
      <c r="T6" s="8"/>
      <c r="U6">
        <f>F6*1.1</f>
        <v>25207.600000000002</v>
      </c>
    </row>
    <row r="7" spans="1:21" x14ac:dyDescent="0.25">
      <c r="A7" s="4">
        <f t="shared" si="0"/>
        <v>0</v>
      </c>
      <c r="B7" s="4">
        <f t="shared" si="1"/>
        <v>600</v>
      </c>
      <c r="C7" s="4">
        <f t="shared" si="9"/>
        <v>720</v>
      </c>
      <c r="D7" s="4">
        <f t="shared" si="2"/>
        <v>864</v>
      </c>
      <c r="E7" s="16">
        <f t="shared" si="3"/>
        <v>13618240</v>
      </c>
      <c r="F7" s="15">
        <f t="shared" si="4"/>
        <v>22697</v>
      </c>
      <c r="G7" s="10">
        <f t="shared" si="5"/>
        <v>18914</v>
      </c>
      <c r="H7" s="10">
        <f t="shared" si="6"/>
        <v>15762</v>
      </c>
      <c r="I7" s="4" t="e">
        <f>#REF!</f>
        <v>#REF!</v>
      </c>
      <c r="J7" s="4">
        <f t="shared" si="7"/>
        <v>6</v>
      </c>
      <c r="O7">
        <v>0</v>
      </c>
      <c r="P7">
        <f t="shared" si="8"/>
        <v>0</v>
      </c>
      <c r="Q7">
        <v>600</v>
      </c>
      <c r="R7" s="2">
        <f>13276140+312100+30000</f>
        <v>13618240</v>
      </c>
      <c r="S7" s="8">
        <v>6</v>
      </c>
      <c r="T7" s="8"/>
      <c r="U7">
        <f t="shared" ref="U7:U10" si="10">F7*1.1</f>
        <v>24966.7</v>
      </c>
    </row>
    <row r="8" spans="1:21" x14ac:dyDescent="0.25">
      <c r="A8" s="4">
        <f t="shared" si="0"/>
        <v>0</v>
      </c>
      <c r="B8" s="4">
        <f t="shared" si="1"/>
        <v>600</v>
      </c>
      <c r="C8" s="4">
        <f t="shared" si="9"/>
        <v>720</v>
      </c>
      <c r="D8" s="4">
        <f t="shared" si="2"/>
        <v>864</v>
      </c>
      <c r="E8" s="16">
        <f t="shared" si="3"/>
        <v>13402371</v>
      </c>
      <c r="F8" s="10">
        <f t="shared" si="4"/>
        <v>22337</v>
      </c>
      <c r="G8" s="10">
        <f t="shared" si="5"/>
        <v>18614</v>
      </c>
      <c r="H8" s="10">
        <f t="shared" si="6"/>
        <v>15512</v>
      </c>
      <c r="I8" s="4" t="e">
        <f>#REF!</f>
        <v>#REF!</v>
      </c>
      <c r="J8" s="4">
        <f t="shared" si="7"/>
        <v>6</v>
      </c>
      <c r="O8">
        <v>0</v>
      </c>
      <c r="P8">
        <f t="shared" si="8"/>
        <v>0</v>
      </c>
      <c r="Q8">
        <v>600</v>
      </c>
      <c r="R8" s="2">
        <f>12615371+757000+30000</f>
        <v>13402371</v>
      </c>
      <c r="S8" s="8">
        <v>6</v>
      </c>
      <c r="T8" s="8"/>
      <c r="U8">
        <f t="shared" si="10"/>
        <v>24570.7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1">P9/1.2</f>
        <v>0</v>
      </c>
      <c r="R9" s="2">
        <v>0</v>
      </c>
      <c r="S9" s="8"/>
      <c r="T9" s="8"/>
      <c r="U9" t="e">
        <f t="shared" si="10"/>
        <v>#DIV/0!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8"/>
      <c r="T10" s="8"/>
      <c r="U10" t="e">
        <f t="shared" si="10"/>
        <v>#DIV/0!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6:24" x14ac:dyDescent="0.25">
      <c r="F17" t="s">
        <v>13</v>
      </c>
    </row>
    <row r="18" spans="6:24" x14ac:dyDescent="0.25">
      <c r="F18" s="7" t="s">
        <v>14</v>
      </c>
      <c r="G18">
        <v>600</v>
      </c>
      <c r="H18">
        <f>55.76*10.764</f>
        <v>600.20063999999991</v>
      </c>
      <c r="I18" t="s">
        <v>22</v>
      </c>
    </row>
    <row r="19" spans="6:24" x14ac:dyDescent="0.25">
      <c r="F19" s="7" t="s">
        <v>15</v>
      </c>
      <c r="G19">
        <v>24500</v>
      </c>
    </row>
    <row r="20" spans="6:24" x14ac:dyDescent="0.25">
      <c r="F20" s="7" t="s">
        <v>16</v>
      </c>
      <c r="G20">
        <f>G19*G18</f>
        <v>14700000</v>
      </c>
    </row>
    <row r="21" spans="6:24" x14ac:dyDescent="0.25">
      <c r="F21" s="7" t="s">
        <v>23</v>
      </c>
      <c r="G21">
        <v>1000000</v>
      </c>
    </row>
    <row r="22" spans="6:24" x14ac:dyDescent="0.25">
      <c r="G22" s="6">
        <f>G21+G20</f>
        <v>15700000</v>
      </c>
      <c r="H22" s="6"/>
      <c r="I22" t="s">
        <v>21</v>
      </c>
    </row>
    <row r="23" spans="6:24" x14ac:dyDescent="0.25">
      <c r="G23">
        <f>G22*95%</f>
        <v>14915000</v>
      </c>
    </row>
    <row r="27" spans="6:24" x14ac:dyDescent="0.25">
      <c r="F27" s="7" t="s">
        <v>17</v>
      </c>
      <c r="P27" s="11"/>
      <c r="Q27" s="11"/>
      <c r="R27" s="13"/>
      <c r="T27" s="11"/>
      <c r="U27" s="11"/>
      <c r="V27" s="11"/>
      <c r="W27" s="11"/>
      <c r="X27" s="11"/>
    </row>
    <row r="28" spans="6:24" x14ac:dyDescent="0.25">
      <c r="F28" s="7" t="s">
        <v>18</v>
      </c>
      <c r="G28">
        <v>13002000</v>
      </c>
      <c r="P28" s="11"/>
      <c r="Q28" s="14"/>
      <c r="R28" s="14"/>
      <c r="T28" s="14"/>
      <c r="U28" s="14"/>
      <c r="V28" s="11"/>
      <c r="W28" s="11"/>
      <c r="X28" s="11"/>
    </row>
    <row r="29" spans="6:24" x14ac:dyDescent="0.25">
      <c r="F29" s="7" t="s">
        <v>19</v>
      </c>
      <c r="G29">
        <v>780200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F30" s="7" t="s">
        <v>20</v>
      </c>
      <c r="G30">
        <v>30000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G31">
        <f>SUM(G28:G30)</f>
        <v>13812200</v>
      </c>
      <c r="P31" s="11"/>
      <c r="Q31" s="11"/>
      <c r="R31" s="12"/>
      <c r="T31" s="12"/>
      <c r="U31" s="12"/>
      <c r="V31" s="11"/>
      <c r="W31" s="11"/>
      <c r="X31" s="11"/>
    </row>
    <row r="32" spans="6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Q37" s="11"/>
      <c r="R37" s="11"/>
    </row>
    <row r="38" spans="16:24" x14ac:dyDescent="0.25">
      <c r="Q38" s="11"/>
      <c r="R38" s="11"/>
      <c r="T38" s="6"/>
    </row>
    <row r="39" spans="16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2025-02-15T07:18:21Z</dcterms:modified>
</cp:coreProperties>
</file>