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06BEFD3-4EF2-4B3F-9AA2-EBE628100B2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B36" i="1"/>
  <c r="C35" i="1"/>
  <c r="B35" i="1"/>
  <c r="C27" i="1"/>
  <c r="C34" i="1"/>
  <c r="C33" i="1"/>
  <c r="B33" i="1"/>
  <c r="C26" i="1"/>
  <c r="H12" i="1"/>
  <c r="E12" i="1"/>
  <c r="B19" i="1"/>
  <c r="F8" i="1"/>
  <c r="E8" i="1"/>
  <c r="E7" i="1"/>
  <c r="E6" i="1"/>
  <c r="F37" i="1" l="1"/>
  <c r="H28" i="1" l="1"/>
  <c r="H27" i="1"/>
  <c r="H34" i="1"/>
  <c r="H33" i="1"/>
  <c r="G29" i="1" l="1"/>
  <c r="F36" i="1"/>
  <c r="H36" i="1" s="1"/>
  <c r="F35" i="1" l="1"/>
  <c r="F34" i="1"/>
  <c r="F33" i="1"/>
  <c r="G37" i="1" l="1"/>
  <c r="G36" i="1"/>
  <c r="G35" i="1"/>
  <c r="G34" i="1"/>
  <c r="G33" i="1"/>
  <c r="I28" i="1" l="1"/>
  <c r="G26" i="1"/>
  <c r="H26" i="1"/>
  <c r="I29" i="1"/>
  <c r="B10" i="1"/>
  <c r="B11" i="1" s="1"/>
  <c r="B8" i="1"/>
  <c r="B6" i="1"/>
  <c r="B5" i="1"/>
  <c r="B14" i="1" s="1"/>
  <c r="B12" i="1" l="1"/>
  <c r="B13" i="1" s="1"/>
  <c r="B15" i="1" l="1"/>
  <c r="H37" i="1" l="1"/>
  <c r="I35" i="1"/>
  <c r="I34" i="1"/>
  <c r="I33" i="1"/>
  <c r="B17" i="1"/>
  <c r="B20" i="1" s="1"/>
  <c r="I26" i="1"/>
  <c r="F26" i="1"/>
  <c r="B18" i="1" l="1"/>
  <c r="F27" i="1"/>
  <c r="G27" i="1"/>
  <c r="F28" i="1"/>
  <c r="G28" i="1"/>
  <c r="F29" i="1"/>
  <c r="I27" i="1" l="1"/>
  <c r="H29" i="1" l="1"/>
  <c r="G3" i="1" l="1"/>
</calcChain>
</file>

<file path=xl/sharedStrings.xml><?xml version="1.0" encoding="utf-8"?>
<sst xmlns="http://schemas.openxmlformats.org/spreadsheetml/2006/main" count="40" uniqueCount="33">
  <si>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</si>
  <si>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</si>
  <si>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</si>
  <si>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</si>
  <si>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</si>
  <si>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</si>
  <si>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</si>
  <si>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</si>
  <si>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</si>
  <si>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</si>
  <si>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</si>
  <si>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</si>
  <si>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</si>
  <si>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</si>
  <si>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</si>
  <si>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</si>
  <si>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</si>
  <si>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</si>
  <si>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</si>
  <si>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</si>
  <si>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</si>
  <si>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</si>
  <si>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</si>
  <si>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</si>
  <si>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</si>
  <si>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</si>
  <si>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</si>
  <si>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IGR</t>
  </si>
  <si>
    <t>Value/RV</t>
  </si>
  <si>
    <t>Carpet Area</t>
  </si>
  <si>
    <t>Balcony area</t>
  </si>
  <si>
    <t>FB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</si>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</sst>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43" fontId="2" fillId="0" borderId="8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40</xdr:row>
      <xdr:rowOff>67748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4A6734-6A4C-4242-9D1C-BC4455C9F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768774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163139</xdr:colOff>
      <xdr:row>38</xdr:row>
      <xdr:rowOff>162958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A4A89-D990-44D0-87CC-F7AAD31A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97539" cy="7401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115507</xdr:colOff>
      <xdr:row>41</xdr:row>
      <xdr:rowOff>153511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2E51A8-BAD1-4299-9181-043EEFBFA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9907" cy="796401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210770</xdr:colOff>
      <xdr:row>37</xdr:row>
      <xdr:rowOff>181984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68745-A86C-4B78-8339-32139C4DE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45170" cy="7230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5" zoomScaleNormal="10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10500</v>
      </c>
      <c r="C3" s="17"/>
      <c r="D3" s="10"/>
      <c r="E3">
        <v>2023</v>
      </c>
      <c r="F3" s="3">
        <v>2025</v>
      </c>
      <c r="G3" s="4">
        <f>F3-E3</f>
        <v>2</v>
      </c>
      <c r="L3" s="3"/>
      <c r="M3" s="4"/>
    </row>
    <row r="4" spans="1:17" ht="33" x14ac:dyDescent="0.3">
      <c r="A4" s="51" t="s">
        <v>1</v>
      </c>
      <c r="B4" s="50">
        <v>2600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0">
        <f>B3-B4</f>
        <v>7900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2600</v>
      </c>
      <c r="C6" s="17"/>
      <c r="D6" s="61" t="s">
        <v>29</v>
      </c>
      <c r="E6" s="55">
        <f>46.68*10.764</f>
        <v>502.46351999999996</v>
      </c>
      <c r="F6" s="3"/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4" t="s">
        <v>30</v>
      </c>
      <c r="E7" s="55">
        <f>3.77*10.764</f>
        <v>40.580279999999995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4"/>
      <c r="E8" s="55">
        <f>SUM(E6:E7)</f>
        <v>543.04379999999992</v>
      </c>
      <c r="F8" s="37">
        <f>E8*1.1</f>
        <v>597.34817999999996</v>
      </c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0</v>
      </c>
      <c r="C10" s="18"/>
      <c r="D10" s="54"/>
      <c r="E10" s="56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</v>
      </c>
      <c r="C11" s="28"/>
      <c r="D11" s="57"/>
      <c r="E11" s="55" t="s">
        <v>26</v>
      </c>
      <c r="F11" t="s">
        <v>31</v>
      </c>
      <c r="G11" s="13" t="s">
        <v>32</v>
      </c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0</v>
      </c>
      <c r="C12" s="19"/>
      <c r="D12" s="58"/>
      <c r="E12" s="55">
        <f>19+96+141+80+24+98+11+24</f>
        <v>493</v>
      </c>
      <c r="F12">
        <v>19</v>
      </c>
      <c r="G12" s="13">
        <v>19</v>
      </c>
      <c r="H12" s="35">
        <f>E12+F12+G12</f>
        <v>531</v>
      </c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2600</v>
      </c>
      <c r="C13" s="19"/>
      <c r="D13" s="59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7900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10500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543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28</v>
      </c>
      <c r="B17" s="53">
        <f>B15*B16</f>
        <v>5701500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53">
        <f>B17*0.8</f>
        <v>4561200</v>
      </c>
      <c r="C18" s="20"/>
      <c r="D18" s="43"/>
      <c r="E18" s="44"/>
      <c r="F18" s="45"/>
      <c r="G18" s="44"/>
      <c r="H18" s="46"/>
      <c r="M18" s="5"/>
      <c r="N18" s="6"/>
    </row>
    <row r="19" spans="1:14" ht="18.75" x14ac:dyDescent="0.3">
      <c r="A19" s="16" t="s">
        <v>12</v>
      </c>
      <c r="B19" s="17">
        <f>597*B4</f>
        <v>1552200</v>
      </c>
      <c r="C19" s="17"/>
      <c r="D19" s="43"/>
      <c r="E19" s="47"/>
      <c r="F19" s="47"/>
      <c r="G19" s="48"/>
      <c r="H19" s="49"/>
    </row>
    <row r="20" spans="1:14" ht="16.5" x14ac:dyDescent="0.3">
      <c r="A20" s="16" t="s">
        <v>16</v>
      </c>
      <c r="B20" s="17">
        <f>B17*0.03/12</f>
        <v>14253.75</v>
      </c>
      <c r="C20" s="30"/>
      <c r="D20" s="43"/>
      <c r="E20" s="46"/>
      <c r="F20" s="44"/>
      <c r="G20" s="49"/>
      <c r="H20" s="49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441</v>
      </c>
      <c r="C26" s="8">
        <f>B26*1.1</f>
        <v>485.1</v>
      </c>
      <c r="D26" s="8"/>
      <c r="E26" s="8">
        <v>4500000</v>
      </c>
      <c r="F26" s="10">
        <f t="shared" ref="F26:F29" si="0">E26/B26</f>
        <v>10204.081632653062</v>
      </c>
      <c r="G26" s="10">
        <f>E26/C26</f>
        <v>9276.4378478664185</v>
      </c>
      <c r="H26" s="10" t="e">
        <f>E26/D26</f>
        <v>#DIV/0!</v>
      </c>
      <c r="I26" s="8">
        <f>C26/B26</f>
        <v>1.1000000000000001</v>
      </c>
      <c r="J26" s="15"/>
    </row>
    <row r="27" spans="1:14" ht="17.25" x14ac:dyDescent="0.3">
      <c r="B27" s="9">
        <v>438</v>
      </c>
      <c r="C27" s="8">
        <f>B27*1.1</f>
        <v>481.8</v>
      </c>
      <c r="D27" s="8"/>
      <c r="E27" s="8">
        <v>4600000</v>
      </c>
      <c r="F27" s="10">
        <f t="shared" si="0"/>
        <v>10502.283105022831</v>
      </c>
      <c r="G27" s="10">
        <f>E27/C27</f>
        <v>9547.5300954753002</v>
      </c>
      <c r="H27" s="10" t="e">
        <f>E27/D27</f>
        <v>#DIV/0!</v>
      </c>
      <c r="I27" s="8">
        <f>C27/B27</f>
        <v>1.1000000000000001</v>
      </c>
      <c r="J27" s="15"/>
    </row>
    <row r="28" spans="1:14" x14ac:dyDescent="0.25">
      <c r="B28" s="9"/>
      <c r="C28" s="8"/>
      <c r="D28" s="8"/>
      <c r="E28" s="8"/>
      <c r="F28" s="10" t="e">
        <f t="shared" si="0"/>
        <v>#DIV/0!</v>
      </c>
      <c r="G28" s="10" t="e">
        <f t="shared" ref="G28:G29" si="1">E28/C28</f>
        <v>#DIV/0!</v>
      </c>
      <c r="H28" s="10" t="e">
        <f>E28/D28</f>
        <v>#DIV/0!</v>
      </c>
      <c r="I28" s="8" t="e">
        <f>C28/B28</f>
        <v>#DIV/0!</v>
      </c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si="1"/>
        <v>#DIV/0!</v>
      </c>
      <c r="H29" s="10" t="e">
        <f>E29/#REF!</f>
        <v>#REF!</v>
      </c>
      <c r="I29" s="8" t="e">
        <f>C29/B29</f>
        <v>#DIV/0!</v>
      </c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A32" t="s">
        <v>27</v>
      </c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1" x14ac:dyDescent="0.25">
      <c r="B33" s="9">
        <f>51*10.764</f>
        <v>548.96399999999994</v>
      </c>
      <c r="C33" s="8">
        <f>B33*1.1</f>
        <v>603.86040000000003</v>
      </c>
      <c r="D33" s="8"/>
      <c r="E33" s="8">
        <v>4500000</v>
      </c>
      <c r="F33" s="8">
        <f>E33/B33</f>
        <v>8197.2588366450273</v>
      </c>
      <c r="G33" s="8">
        <f>E33/C33</f>
        <v>7452.0534878591143</v>
      </c>
      <c r="H33" s="10" t="e">
        <f>E33/D33</f>
        <v>#DIV/0!</v>
      </c>
      <c r="I33" s="60">
        <f>B15/F33</f>
        <v>1.2809159999999997</v>
      </c>
      <c r="J33" s="6"/>
    </row>
    <row r="34" spans="2:11" x14ac:dyDescent="0.25">
      <c r="B34" s="9">
        <v>543</v>
      </c>
      <c r="C34" s="8">
        <f>B34*1.1</f>
        <v>597.30000000000007</v>
      </c>
      <c r="D34" s="8"/>
      <c r="E34" s="8">
        <v>4990000</v>
      </c>
      <c r="F34" s="8">
        <f>E34/B34</f>
        <v>9189.6869244935551</v>
      </c>
      <c r="G34" s="8">
        <f>E34/C34</f>
        <v>8354.2608404486855</v>
      </c>
      <c r="H34" s="10" t="e">
        <f>E34/D34</f>
        <v>#DIV/0!</v>
      </c>
      <c r="I34" s="60">
        <f>B15/F34</f>
        <v>1.1425851703406813</v>
      </c>
    </row>
    <row r="35" spans="2:11" x14ac:dyDescent="0.25">
      <c r="B35" s="9">
        <f>35*10.764+2*10.764</f>
        <v>398.26799999999997</v>
      </c>
      <c r="C35" s="8">
        <f>B35*1.1</f>
        <v>438.09480000000002</v>
      </c>
      <c r="D35" s="8"/>
      <c r="E35" s="8">
        <v>3660000</v>
      </c>
      <c r="F35" s="8">
        <f>E35/B35</f>
        <v>9189.7917984874512</v>
      </c>
      <c r="G35" s="8">
        <f>E35/C35</f>
        <v>8354.3561804431374</v>
      </c>
      <c r="H35" s="10"/>
      <c r="I35" s="60">
        <f>B15/F35</f>
        <v>1.142572131147541</v>
      </c>
    </row>
    <row r="36" spans="2:11" x14ac:dyDescent="0.25">
      <c r="B36" s="8">
        <f>46*10.764+5.33*10.764</f>
        <v>552.51612</v>
      </c>
      <c r="C36" s="8"/>
      <c r="D36" s="42"/>
      <c r="E36" s="42">
        <v>5300000</v>
      </c>
      <c r="F36" s="8">
        <f>E36/B36</f>
        <v>9592.4803062759511</v>
      </c>
      <c r="G36" s="42" t="e">
        <f>E36/C36</f>
        <v>#DIV/0!</v>
      </c>
      <c r="H36" s="10">
        <f>B16/F36</f>
        <v>5.6606840218867922E-2</v>
      </c>
      <c r="I36" s="60">
        <f>B15/F36</f>
        <v>1.0946074075471697</v>
      </c>
      <c r="K36" s="6"/>
    </row>
    <row r="37" spans="2:11" x14ac:dyDescent="0.25">
      <c r="B37" s="8"/>
      <c r="C37" s="42"/>
      <c r="D37" s="42"/>
      <c r="E37" s="42"/>
      <c r="F37" s="42" t="e">
        <f>E37/B37</f>
        <v>#DIV/0!</v>
      </c>
      <c r="G37" s="42" t="e">
        <f>E37/C37</f>
        <v>#DIV/0!</v>
      </c>
      <c r="H37" s="10" t="e">
        <f>B15/F37</f>
        <v>#DIV/0!</v>
      </c>
    </row>
    <row r="38" spans="2:11" ht="15.75" x14ac:dyDescent="0.25">
      <c r="B38" s="38"/>
      <c r="C38" s="8"/>
      <c r="D38" s="8"/>
      <c r="E38" s="8"/>
      <c r="F38" s="8"/>
      <c r="G38" s="8"/>
      <c r="H38" s="8"/>
    </row>
    <row r="39" spans="2:11" ht="15.75" x14ac:dyDescent="0.25">
      <c r="B39" s="39"/>
      <c r="C39" s="9"/>
      <c r="D39" s="8"/>
      <c r="E39" s="8"/>
      <c r="F39" s="8"/>
      <c r="G39" s="8"/>
      <c r="H39" s="8"/>
    </row>
    <row r="40" spans="2:11" ht="15.75" x14ac:dyDescent="0.25">
      <c r="B40" s="39"/>
      <c r="C40" s="9"/>
      <c r="D40" s="8"/>
      <c r="E40" s="8"/>
      <c r="F40" s="8"/>
      <c r="G40" s="8"/>
      <c r="H40" s="8"/>
    </row>
    <row r="41" spans="2:11" ht="15.75" x14ac:dyDescent="0.25">
      <c r="B41" s="22"/>
      <c r="C41" s="7"/>
      <c r="D41" s="41"/>
    </row>
    <row r="42" spans="2:11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2025-02-15T11:30:56Z</dcterms:modified>
</cp:coreProperties>
</file>