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32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<sst xmlns="http://schemas.openxmlformats.org/spreadsheetml/2006/main" count="49" uniqueCount="43">
  <si>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</si>
  <si>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</si>
  <si>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</si>
  <si>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</si>
  <si>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</si>
  <si>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</si>
  <si>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</si>
  <si>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</si>
  <si>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</si>
  <si>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</si>
  <si>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</si>
  <si>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</si>
  <si>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</si>
  <si>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</si>
  <si>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</si>
  <si>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</si>
  <si>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</si>
  <si>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</si>
  <si>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</si>
  <si>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</si>
  <si>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</si>
  <si>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</si>
  <si>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</si>
  <si>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</si>
  <si>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</si>
  <si>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</si>
  <si>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</si>
  <si>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</si>
  <si>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</si>
  <si>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</si>
  <si>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</si>
  <si>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</si>
  <si>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</si>
  <si>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</si>
  <si>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</si>
  <si>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</si>
  <si>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</si>
  <si>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</si>
  <si>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</si>
  <si>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</si>
  <si>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</si>
  <si>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</si>
  <si>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Sion ) - Amar Ashok Waghmare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</si>
</sst>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15D13CE7-460F-457F-8D68-B0BCDE4A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954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39</xdr:row>
      <xdr:rowOff>877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51C4DF9-4514-4659-845A-D2D1B798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6287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FA53E34C-3E4F-4BE2-8612-DDDB3C15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7067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8164C90-FBAC-46DC-B866-28871886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8087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12</xdr:col>
      <xdr:colOff>67450</xdr:colOff>
      <xdr:row>49</xdr:row>
      <xdr:rowOff>58248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5553850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25" zoomScaleNormal="100" workbookViewId="0">
      <selection activeCell="X39" sqref="X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698</v>
      </c>
      <c r="C3" s="41">
        <f>B3*1.2</f>
        <v>837.6</v>
      </c>
      <c r="D3" s="41">
        <f t="shared" ref="D3:D14" si="2">C3*1.2</f>
        <v>1005.12</v>
      </c>
      <c r="E3" s="42">
        <f t="shared" ref="E3:E14" si="3">R3</f>
        <v>7461230</v>
      </c>
      <c r="F3" s="41">
        <f t="shared" ref="F3:F14" si="4">ROUND((E3/B3),0)</f>
        <v>10689</v>
      </c>
      <c r="G3" s="41">
        <f t="shared" ref="G3:G14" si="5">ROUND((E3/C3),0)</f>
        <v>8908</v>
      </c>
      <c r="H3" s="41">
        <f t="shared" ref="H3:H14" si="6">ROUND((E3/D3),0)</f>
        <v>7423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570</v>
      </c>
      <c r="C5" s="4">
        <f t="shared" si="11"/>
        <v>684</v>
      </c>
      <c r="D5" s="4">
        <f t="shared" si="12"/>
        <v>820.8</v>
      </c>
      <c r="E5" s="5">
        <f t="shared" si="13"/>
        <v>6014381</v>
      </c>
      <c r="F5" s="9">
        <f t="shared" si="14"/>
        <v>10552</v>
      </c>
      <c r="G5" s="9">
        <f t="shared" si="15"/>
        <v>8793</v>
      </c>
      <c r="H5" s="9">
        <f t="shared" si="16"/>
        <v>7327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570</v>
      </c>
      <c r="R5" s="2">
        <v>6014381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505</v>
      </c>
      <c r="C16" s="41">
        <f>B16*1.2</f>
        <v>606</v>
      </c>
      <c r="D16" s="41">
        <f t="shared" ref="D16:D28" si="34">C16*1.2</f>
        <v>727.19999999999993</v>
      </c>
      <c r="E16" s="42">
        <f t="shared" ref="E16:E28" si="35">R16</f>
        <v>6500000</v>
      </c>
      <c r="F16" s="41">
        <f t="shared" ref="F16:F28" si="36">ROUND((E16/B16),0)</f>
        <v>12871</v>
      </c>
      <c r="G16" s="41">
        <f t="shared" ref="G16:G28" si="37">ROUND((E16/C16),0)</f>
        <v>10726</v>
      </c>
      <c r="H16" s="41">
        <f t="shared" ref="H16:H28" si="38">ROUND((E16/D16),0)</f>
        <v>8938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505</v>
      </c>
      <c r="R16" s="44">
        <v>6500000</v>
      </c>
    </row>
    <row r="17" spans="1:24" s="43" customFormat="1" x14ac:dyDescent="0.25">
      <c r="A17" s="41">
        <f t="shared" si="32"/>
        <v>0</v>
      </c>
      <c r="B17" s="41">
        <f t="shared" si="33"/>
        <v>445.83333333333337</v>
      </c>
      <c r="C17" s="41">
        <f t="shared" ref="C17:C28" si="41">B17*1.2</f>
        <v>535</v>
      </c>
      <c r="D17" s="41">
        <f t="shared" si="34"/>
        <v>642</v>
      </c>
      <c r="E17" s="42">
        <f t="shared" si="35"/>
        <v>5700000</v>
      </c>
      <c r="F17" s="41">
        <f t="shared" si="36"/>
        <v>12785</v>
      </c>
      <c r="G17" s="41">
        <f t="shared" si="37"/>
        <v>10654</v>
      </c>
      <c r="H17" s="41">
        <f t="shared" si="38"/>
        <v>8879</v>
      </c>
      <c r="I17" s="41" t="e">
        <f>#REF!</f>
        <v>#REF!</v>
      </c>
      <c r="J17" s="41">
        <f t="shared" si="39"/>
        <v>0</v>
      </c>
      <c r="O17" s="43">
        <v>0</v>
      </c>
      <c r="P17" s="43">
        <v>535</v>
      </c>
      <c r="Q17" s="43">
        <f t="shared" si="40"/>
        <v>445.83333333333337</v>
      </c>
      <c r="R17" s="44">
        <v>5700000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E32" t="s">
        <v>40</v>
      </c>
      <c r="F32" s="7">
        <v>33.03</v>
      </c>
      <c r="G32" s="6">
        <f>F32*10.764</f>
        <v>355.53492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7:25" ht="15.75" x14ac:dyDescent="0.25">
      <c r="G33" s="6"/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7:25" ht="15.75" x14ac:dyDescent="0.25">
      <c r="S34" s="10"/>
      <c r="T34" s="10"/>
      <c r="U34" s="17" t="s">
        <v>18</v>
      </c>
      <c r="V34" s="23"/>
      <c r="W34" s="24">
        <f>W35-W33</f>
        <v>63</v>
      </c>
      <c r="X34" s="40">
        <v>2027</v>
      </c>
      <c r="Y34" t="s">
        <v>41</v>
      </c>
    </row>
    <row r="35" spans="7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7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7:25" ht="15.75" x14ac:dyDescent="0.25">
      <c r="U37" s="17"/>
      <c r="V37" s="26"/>
      <c r="W37" s="27">
        <v>0</v>
      </c>
      <c r="X37" s="27"/>
    </row>
    <row r="38" spans="7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7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7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7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7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7:25" ht="15.75" x14ac:dyDescent="0.25">
      <c r="S43" s="10"/>
      <c r="T43" s="10"/>
      <c r="U43" s="23"/>
      <c r="V43" s="23"/>
      <c r="W43" s="24"/>
      <c r="X43" s="24"/>
    </row>
    <row r="44" spans="7:25" ht="15.75" x14ac:dyDescent="0.25">
      <c r="S44" s="10"/>
      <c r="T44" s="10"/>
      <c r="U44" s="28" t="s">
        <v>38</v>
      </c>
      <c r="V44" s="30"/>
      <c r="W44" s="25">
        <v>356</v>
      </c>
      <c r="X44" s="24"/>
    </row>
    <row r="45" spans="7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4272000</v>
      </c>
      <c r="X45" s="32"/>
    </row>
    <row r="46" spans="7:25" ht="15.75" x14ac:dyDescent="0.25">
      <c r="S46" s="11"/>
      <c r="T46" s="10"/>
      <c r="U46" s="17" t="s">
        <v>25</v>
      </c>
      <c r="V46" s="23"/>
      <c r="W46" s="33">
        <f>W45*0.98</f>
        <v>4186560</v>
      </c>
      <c r="X46" s="34"/>
    </row>
    <row r="47" spans="7:25" ht="15.75" x14ac:dyDescent="0.25">
      <c r="S47" s="10"/>
      <c r="T47" s="10"/>
      <c r="U47" s="17" t="s">
        <v>26</v>
      </c>
      <c r="V47" s="23"/>
      <c r="W47" s="33">
        <f>W45*0.8</f>
        <v>3417600</v>
      </c>
      <c r="X47" s="33"/>
    </row>
    <row r="48" spans="7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1068000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8900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8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R9" sqref="R9"/>
    </sheetView>
  </sheetViews>
  <sheetFormatPr defaultRowHeight="15" x14ac:dyDescent="0.25"/>
  <cols>
    <col min="18" max="18" width="23.85546875" customWidth="1"/>
  </cols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S21" sqref="S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2025-02-15T05:24:19Z</dcterms:modified>
</cp:coreProperties>
</file>