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7" i="13" l="1"/>
  <c r="V40" i="4" l="1"/>
  <c r="V36" i="4"/>
  <c r="G31" i="4"/>
  <c r="P17" i="4" l="1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<sst xmlns="http://schemas.openxmlformats.org/spreadsheetml/2006/main" count="45" uniqueCount="39">
  <si>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</si>
  <si>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</si>
  <si>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</si>
  <si>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</si>
  <si>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</si>
  <si>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</si>
  <si>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</si>
  <si>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</si>
  <si>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</si>
  <si>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</si>
  <si>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</si>
  <si>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</si>
  <si>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</si>
  <si>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</si>
  <si>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</si>
  <si>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</si>
  <si>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</si>
  <si>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</si>
  <si>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</si>
  <si>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</si>
  <si>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</si>
  <si>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</si>
  <si>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</si>
  <si>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</si>
  <si>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</si>
  <si>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</si>
  <si>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</si>
  <si>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</si>
  <si>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</si>
  <si>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</si>
  <si>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</si>
  <si>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</si>
  <si>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</si>
  <si>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</si>
  <si>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</si>
  <si>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</si>
  <si>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</si>
  <si>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Dombivali (East) - Mr. Aakash Munnilal Kanojiya &amp; Mrs. Karishma Aakash Kanojiya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</si>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</sst>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38956</xdr:colOff>
      <xdr:row>28</xdr:row>
      <xdr:rowOff>67402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134956" cy="5210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12</xdr:col>
      <xdr:colOff>562819</xdr:colOff>
      <xdr:row>33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6049219" cy="5191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19</xdr:col>
      <xdr:colOff>592079</xdr:colOff>
      <xdr:row>32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10955279" cy="5830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20</xdr:col>
      <xdr:colOff>39467</xdr:colOff>
      <xdr:row>32</xdr:row>
      <xdr:rowOff>48436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9793067" cy="5811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N10" sqref="N1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51" customFormat="1" x14ac:dyDescent="0.25">
      <c r="A3" s="49">
        <f t="shared" ref="A3:A8" si="0">N3</f>
        <v>0</v>
      </c>
      <c r="B3" s="49">
        <f t="shared" ref="B3:B8" si="1">Q3</f>
        <v>387.5</v>
      </c>
      <c r="C3" s="49">
        <f t="shared" ref="C3:C8" si="2">B3*1.2</f>
        <v>465</v>
      </c>
      <c r="D3" s="49">
        <f t="shared" ref="D3:D8" si="3">C3*1.2</f>
        <v>558</v>
      </c>
      <c r="E3" s="50">
        <f t="shared" ref="E3:E8" si="4">R3</f>
        <v>3454000</v>
      </c>
      <c r="F3" s="49">
        <f t="shared" ref="F3:F8" si="5">ROUND((E3/B3),0)</f>
        <v>8914</v>
      </c>
      <c r="G3" s="49">
        <f t="shared" ref="G3:G8" si="6">ROUND((E3/C3),0)</f>
        <v>7428</v>
      </c>
      <c r="H3" s="49">
        <f t="shared" ref="H3:H8" si="7">ROUND((E3/D3),0)</f>
        <v>6190</v>
      </c>
      <c r="I3" s="49" t="e">
        <f>#REF!</f>
        <v>#REF!</v>
      </c>
      <c r="J3" s="49">
        <f t="shared" ref="J3:J8" si="8">S3</f>
        <v>0</v>
      </c>
      <c r="O3" s="51">
        <v>0</v>
      </c>
      <c r="P3" s="51">
        <v>465</v>
      </c>
      <c r="Q3" s="51">
        <f t="shared" ref="Q3:Q8" si="9">P3/1.2</f>
        <v>387.5</v>
      </c>
      <c r="R3" s="52">
        <v>3454000</v>
      </c>
    </row>
    <row r="4" spans="1:20" x14ac:dyDescent="0.25">
      <c r="A4" s="4">
        <f t="shared" ref="A4:A6" si="10">N4</f>
        <v>0</v>
      </c>
      <c r="B4" s="4">
        <f t="shared" ref="B4:B6" si="11">Q4</f>
        <v>387.5</v>
      </c>
      <c r="C4" s="4">
        <f t="shared" ref="C4:C6" si="12">B4*1.2</f>
        <v>465</v>
      </c>
      <c r="D4" s="4">
        <f t="shared" ref="D4:D6" si="13">C4*1.2</f>
        <v>558</v>
      </c>
      <c r="E4" s="5">
        <f t="shared" ref="E4:E6" si="14">R4</f>
        <v>2300000</v>
      </c>
      <c r="F4" s="4">
        <f t="shared" ref="F4:F6" si="15">ROUND((E4/B4),0)</f>
        <v>5935</v>
      </c>
      <c r="G4" s="4">
        <f t="shared" ref="G4:G6" si="16">ROUND((E4/C4),0)</f>
        <v>4946</v>
      </c>
      <c r="H4" s="9">
        <f t="shared" ref="H4:H6" si="17">ROUND((E4/D4),0)</f>
        <v>4122</v>
      </c>
      <c r="I4" s="4" t="e">
        <f>#REF!</f>
        <v>#REF!</v>
      </c>
      <c r="J4" s="4">
        <f t="shared" ref="J4:J6" si="18">S4</f>
        <v>0</v>
      </c>
      <c r="O4">
        <v>0</v>
      </c>
      <c r="P4">
        <v>465</v>
      </c>
      <c r="Q4">
        <f t="shared" ref="Q4:Q6" si="19">P4/1.2</f>
        <v>387.5</v>
      </c>
      <c r="R4" s="2">
        <v>2300000</v>
      </c>
    </row>
    <row r="5" spans="1:20" x14ac:dyDescent="0.25">
      <c r="A5" s="4">
        <f t="shared" si="10"/>
        <v>0</v>
      </c>
      <c r="B5" s="4">
        <f t="shared" si="11"/>
        <v>0</v>
      </c>
      <c r="C5" s="4">
        <f t="shared" si="12"/>
        <v>0</v>
      </c>
      <c r="D5" s="4">
        <f t="shared" si="13"/>
        <v>0</v>
      </c>
      <c r="E5" s="5">
        <f t="shared" si="14"/>
        <v>0</v>
      </c>
      <c r="F5" s="4" t="e">
        <f t="shared" si="15"/>
        <v>#DIV/0!</v>
      </c>
      <c r="G5" s="4" t="e">
        <f t="shared" si="16"/>
        <v>#DIV/0!</v>
      </c>
      <c r="H5" s="9" t="e">
        <f t="shared" si="17"/>
        <v>#DIV/0!</v>
      </c>
      <c r="I5" s="4" t="e">
        <f>#REF!</f>
        <v>#REF!</v>
      </c>
      <c r="J5" s="4">
        <f t="shared" si="18"/>
        <v>0</v>
      </c>
      <c r="O5">
        <v>0</v>
      </c>
      <c r="P5">
        <f t="shared" ref="P5:P6" si="20">O5/1.2</f>
        <v>0</v>
      </c>
      <c r="Q5">
        <f t="shared" si="19"/>
        <v>0</v>
      </c>
      <c r="R5" s="2">
        <v>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9">
        <f t="shared" si="18"/>
        <v>0</v>
      </c>
      <c r="O6">
        <v>0</v>
      </c>
      <c r="P6">
        <f t="shared" si="20"/>
        <v>0</v>
      </c>
      <c r="Q6">
        <f t="shared" si="19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ref="P7:P8" si="21">O7/1.2</f>
        <v>0</v>
      </c>
      <c r="Q7">
        <f t="shared" si="9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21"/>
        <v>0</v>
      </c>
      <c r="Q8">
        <f t="shared" si="9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s="51" customFormat="1" ht="14.25" customHeight="1" x14ac:dyDescent="0.25">
      <c r="A13" s="49">
        <f t="shared" ref="A13:A25" si="32">N13</f>
        <v>0</v>
      </c>
      <c r="B13" s="49">
        <f t="shared" ref="B13:B25" si="33">Q13</f>
        <v>450</v>
      </c>
      <c r="C13" s="49">
        <f t="shared" ref="C13:C25" si="34">B13*1.2</f>
        <v>540</v>
      </c>
      <c r="D13" s="49">
        <f t="shared" ref="D13:D25" si="35">C13*1.2</f>
        <v>648</v>
      </c>
      <c r="E13" s="50">
        <f t="shared" ref="E13:E25" si="36">R13</f>
        <v>7000000</v>
      </c>
      <c r="F13" s="49">
        <f t="shared" ref="F13:F25" si="37">ROUND((E13/B13),0)</f>
        <v>15556</v>
      </c>
      <c r="G13" s="49">
        <f t="shared" ref="G13:G25" si="38">ROUND((E13/C13),0)</f>
        <v>12963</v>
      </c>
      <c r="H13" s="49">
        <f t="shared" ref="H13:H25" si="39">ROUND((E13/D13),0)</f>
        <v>10802</v>
      </c>
      <c r="I13" s="49" t="e">
        <f>#REF!</f>
        <v>#REF!</v>
      </c>
      <c r="J13" s="49">
        <f t="shared" ref="J13:J25" si="40">S13</f>
        <v>0</v>
      </c>
      <c r="O13" s="51">
        <v>0</v>
      </c>
      <c r="P13" s="51">
        <v>540</v>
      </c>
      <c r="Q13" s="51">
        <f t="shared" ref="P13:Q25" si="41">P13/1.2</f>
        <v>450</v>
      </c>
      <c r="R13" s="52">
        <v>7000000</v>
      </c>
    </row>
    <row r="14" spans="1:20" s="51" customFormat="1" ht="14.25" customHeight="1" x14ac:dyDescent="0.25">
      <c r="A14" s="49">
        <f t="shared" ref="A14:A17" si="42">N14</f>
        <v>0</v>
      </c>
      <c r="B14" s="49">
        <f t="shared" ref="B14:B17" si="43">Q14</f>
        <v>590</v>
      </c>
      <c r="C14" s="49">
        <f t="shared" ref="C14:C17" si="44">B14*1.2</f>
        <v>708</v>
      </c>
      <c r="D14" s="49">
        <f t="shared" ref="D14:D17" si="45">C14*1.2</f>
        <v>849.6</v>
      </c>
      <c r="E14" s="50">
        <f t="shared" ref="E14:E17" si="46">R14</f>
        <v>7200000</v>
      </c>
      <c r="F14" s="49">
        <f t="shared" ref="F14:F17" si="47">ROUND((E14/B14),0)</f>
        <v>12203</v>
      </c>
      <c r="G14" s="49">
        <f t="shared" ref="G14:G17" si="48">ROUND((E14/C14),0)</f>
        <v>10169</v>
      </c>
      <c r="H14" s="49">
        <f t="shared" ref="H14:H17" si="49">ROUND((E14/D14),0)</f>
        <v>8475</v>
      </c>
      <c r="I14" s="49" t="e">
        <f>#REF!</f>
        <v>#REF!</v>
      </c>
      <c r="J14" s="49">
        <f t="shared" ref="J14:J17" si="50">S14</f>
        <v>0</v>
      </c>
      <c r="O14" s="51">
        <v>0</v>
      </c>
      <c r="P14" s="51">
        <f t="shared" ref="P14:P17" si="51">O14/1.2</f>
        <v>0</v>
      </c>
      <c r="Q14" s="51">
        <v>590</v>
      </c>
      <c r="R14" s="52">
        <v>7200000</v>
      </c>
    </row>
    <row r="15" spans="1:20" ht="14.25" customHeight="1" x14ac:dyDescent="0.25">
      <c r="A15" s="4">
        <f t="shared" si="42"/>
        <v>0</v>
      </c>
      <c r="B15" s="4">
        <f t="shared" si="43"/>
        <v>0</v>
      </c>
      <c r="C15" s="4">
        <f t="shared" si="44"/>
        <v>0</v>
      </c>
      <c r="D15" s="4">
        <f t="shared" si="45"/>
        <v>0</v>
      </c>
      <c r="E15" s="5">
        <f t="shared" si="46"/>
        <v>0</v>
      </c>
      <c r="F15" s="9" t="e">
        <f t="shared" si="47"/>
        <v>#DIV/0!</v>
      </c>
      <c r="G15" s="9" t="e">
        <f t="shared" si="48"/>
        <v>#DIV/0!</v>
      </c>
      <c r="H15" s="9" t="e">
        <f t="shared" si="49"/>
        <v>#DIV/0!</v>
      </c>
      <c r="I15" s="4" t="e">
        <f>#REF!</f>
        <v>#REF!</v>
      </c>
      <c r="J15" s="4">
        <f t="shared" si="50"/>
        <v>0</v>
      </c>
      <c r="O15">
        <v>0</v>
      </c>
      <c r="P15">
        <f t="shared" si="51"/>
        <v>0</v>
      </c>
      <c r="Q15">
        <f t="shared" ref="Q15:Q17" si="52">P15/1.2</f>
        <v>0</v>
      </c>
      <c r="R15" s="2">
        <v>0</v>
      </c>
    </row>
    <row r="16" spans="1:20" ht="14.25" customHeight="1" x14ac:dyDescent="0.25">
      <c r="A16" s="4">
        <f t="shared" si="42"/>
        <v>0</v>
      </c>
      <c r="B16" s="4">
        <f t="shared" si="43"/>
        <v>0</v>
      </c>
      <c r="C16" s="4">
        <f t="shared" si="44"/>
        <v>0</v>
      </c>
      <c r="D16" s="4">
        <f t="shared" si="45"/>
        <v>0</v>
      </c>
      <c r="E16" s="5">
        <f t="shared" si="46"/>
        <v>0</v>
      </c>
      <c r="F16" s="9" t="e">
        <f t="shared" si="47"/>
        <v>#DIV/0!</v>
      </c>
      <c r="G16" s="9" t="e">
        <f t="shared" si="48"/>
        <v>#DIV/0!</v>
      </c>
      <c r="H16" s="9" t="e">
        <f t="shared" si="49"/>
        <v>#DIV/0!</v>
      </c>
      <c r="I16" s="4" t="e">
        <f>#REF!</f>
        <v>#REF!</v>
      </c>
      <c r="J16" s="4">
        <f t="shared" si="50"/>
        <v>0</v>
      </c>
      <c r="O16">
        <v>0</v>
      </c>
      <c r="P16">
        <f t="shared" si="51"/>
        <v>0</v>
      </c>
      <c r="Q16">
        <f t="shared" si="52"/>
        <v>0</v>
      </c>
      <c r="R16" s="2">
        <v>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E31" t="s">
        <v>38</v>
      </c>
      <c r="F31">
        <v>43.22</v>
      </c>
      <c r="G31">
        <f>F31*10.764</f>
        <v>465.22007999999994</v>
      </c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7:25" ht="16.5" x14ac:dyDescent="0.3">
      <c r="S33" s="10"/>
      <c r="T33" s="10"/>
      <c r="U33" s="34" t="s">
        <v>22</v>
      </c>
      <c r="V33" s="35">
        <v>1988</v>
      </c>
      <c r="W33" s="33" t="s">
        <v>23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24</v>
      </c>
      <c r="V34" s="35">
        <f>V32-V33</f>
        <v>37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-23</v>
      </c>
      <c r="W35" s="33"/>
      <c r="X35" s="26"/>
      <c r="Y35" s="7"/>
    </row>
    <row r="36" spans="7:25" ht="16.5" x14ac:dyDescent="0.3">
      <c r="S36" s="10"/>
      <c r="T36" s="10"/>
      <c r="U36" s="37" t="s">
        <v>25</v>
      </c>
      <c r="V36" s="38">
        <f>465*2500</f>
        <v>1162500</v>
      </c>
      <c r="W36" s="33"/>
      <c r="X36" s="26"/>
      <c r="Y36" s="7"/>
    </row>
    <row r="37" spans="7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7:25" ht="39" customHeight="1" x14ac:dyDescent="0.3">
      <c r="P38" s="48" t="s">
        <v>37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V39*37/60</f>
        <v>55.5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0.55500000000000005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645188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16</v>
      </c>
      <c r="V43" s="41">
        <v>465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8500</v>
      </c>
      <c r="W44" s="33"/>
      <c r="X44" s="18"/>
      <c r="Y44" s="7"/>
    </row>
    <row r="45" spans="7:25" ht="16.5" x14ac:dyDescent="0.3">
      <c r="S45" s="10"/>
      <c r="T45" s="10"/>
      <c r="U45" s="37" t="s">
        <v>30</v>
      </c>
      <c r="V45" s="38">
        <f>V44*V43</f>
        <v>3952500</v>
      </c>
      <c r="W45" s="33"/>
      <c r="X45" s="26"/>
      <c r="Y45" s="7"/>
    </row>
    <row r="46" spans="7:25" ht="16.5" x14ac:dyDescent="0.3">
      <c r="S46" s="10"/>
      <c r="T46" s="10"/>
      <c r="U46" s="42" t="s">
        <v>31</v>
      </c>
      <c r="V46" s="43">
        <f>V45-V42</f>
        <v>3307312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32</v>
      </c>
      <c r="V47" s="43">
        <f>V46*0.9</f>
        <v>2976580.8000000003</v>
      </c>
      <c r="W47" s="33"/>
      <c r="X47" s="28"/>
      <c r="Y47" s="7"/>
    </row>
    <row r="48" spans="7:25" ht="16.5" x14ac:dyDescent="0.3">
      <c r="S48" s="11"/>
      <c r="T48" s="10"/>
      <c r="U48" s="42" t="s">
        <v>33</v>
      </c>
      <c r="V48" s="45">
        <f>V46*0.8</f>
        <v>2645849.6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6890.2333333333336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Q44"/>
  <sheetViews>
    <sheetView topLeftCell="D7" zoomScaleNormal="100" workbookViewId="0">
      <selection activeCell="Q13" sqref="Q13:Q17"/>
    </sheetView>
  </sheetViews>
  <sheetFormatPr defaultRowHeight="15" x14ac:dyDescent="0.25"/>
  <cols>
    <col min="17" max="17" width="18.7109375" customWidth="1"/>
  </cols>
  <sheetData>
    <row r="14" spans="17:17" x14ac:dyDescent="0.25">
      <c r="Q14">
        <v>3200000</v>
      </c>
    </row>
    <row r="15" spans="17:17" x14ac:dyDescent="0.25">
      <c r="Q15">
        <v>224000</v>
      </c>
    </row>
    <row r="16" spans="17:17" x14ac:dyDescent="0.25">
      <c r="Q16">
        <v>30000</v>
      </c>
    </row>
    <row r="17" spans="17:17" x14ac:dyDescent="0.25">
      <c r="Q17">
        <f>SUM(Q13:Q16)</f>
        <v>3454000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3" sqref="C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E1" sqref="E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2025-02-14T10:01:11Z</dcterms:modified>
</cp:coreProperties>
</file>