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Swaraj\"/>
    </mc:Choice>
  </mc:AlternateContent>
  <xr:revisionPtr revIDLastSave="0" documentId="13_ncr:1_{5152B6F0-A266-4857-A206-E70D93C3F51A}" xr6:coauthVersionLast="47" xr6:coauthVersionMax="47" xr10:uidLastSave="{00000000-0000-0000-0000-000000000000}"/>
  <bookViews>
    <workbookView xWindow="-120" yWindow="-120" windowWidth="29040" windowHeight="15720" tabRatio="451" activeTab="5" xr2:uid="{00000000-000D-0000-FFFF-FFFF00000000}"/>
  </bookViews>
  <sheets>
    <sheet name="A -Wing" sheetId="118" r:id="rId1"/>
    <sheet name="B -Wing" sheetId="121" r:id="rId2"/>
    <sheet name="RERA" sheetId="120" r:id="rId3"/>
    <sheet name="Typical &amp; RERA" sheetId="73" r:id="rId4"/>
    <sheet name="Total" sheetId="119" r:id="rId5"/>
    <sheet name="RR" sheetId="115" r:id="rId6"/>
  </sheets>
  <definedNames>
    <definedName name="_xlnm._FilterDatabase" localSheetId="0" hidden="1">'A -Wing'!#REF!</definedName>
    <definedName name="_xlnm._FilterDatabase" localSheetId="1" hidden="1">'B -Wing'!#REF!</definedName>
    <definedName name="_xlnm._FilterDatabase" localSheetId="3" hidden="1">'Typical &amp; RERA'!#REF!</definedName>
  </definedNames>
  <calcPr calcId="191029"/>
</workbook>
</file>

<file path=xl/calcChain.xml><?xml version="1.0" encoding="utf-8"?>
<calcChain xmlns="http://schemas.openxmlformats.org/spreadsheetml/2006/main">
  <c r="K35" i="115" l="1"/>
  <c r="K34" i="115"/>
  <c r="J72" i="121" l="1"/>
  <c r="K72" i="121"/>
  <c r="L72" i="121"/>
  <c r="J3" i="121"/>
  <c r="K3" i="121" s="1"/>
  <c r="M3" i="121"/>
  <c r="J4" i="121"/>
  <c r="K4" i="121" s="1"/>
  <c r="M4" i="121"/>
  <c r="J5" i="121"/>
  <c r="K5" i="121" s="1"/>
  <c r="M5" i="121"/>
  <c r="J6" i="121"/>
  <c r="K6" i="121" s="1"/>
  <c r="M6" i="121"/>
  <c r="J7" i="121"/>
  <c r="K7" i="121" s="1"/>
  <c r="M7" i="121"/>
  <c r="J8" i="121"/>
  <c r="K8" i="121" s="1"/>
  <c r="M8" i="121"/>
  <c r="J9" i="121"/>
  <c r="K9" i="121" s="1"/>
  <c r="M9" i="121"/>
  <c r="J10" i="121"/>
  <c r="K10" i="121" s="1"/>
  <c r="M10" i="121"/>
  <c r="J11" i="121"/>
  <c r="K11" i="121" s="1"/>
  <c r="M11" i="121"/>
  <c r="J12" i="121"/>
  <c r="K12" i="121" s="1"/>
  <c r="M12" i="121"/>
  <c r="J13" i="121"/>
  <c r="K13" i="121" s="1"/>
  <c r="M13" i="121"/>
  <c r="J14" i="121"/>
  <c r="K14" i="121" s="1"/>
  <c r="M14" i="121"/>
  <c r="J15" i="121"/>
  <c r="K15" i="121" s="1"/>
  <c r="M15" i="121"/>
  <c r="J16" i="121"/>
  <c r="K16" i="121" s="1"/>
  <c r="M16" i="121"/>
  <c r="J17" i="121"/>
  <c r="K17" i="121" s="1"/>
  <c r="M17" i="121"/>
  <c r="J18" i="121"/>
  <c r="K18" i="121" s="1"/>
  <c r="M18" i="121"/>
  <c r="J19" i="121"/>
  <c r="K19" i="121" s="1"/>
  <c r="M19" i="121"/>
  <c r="J20" i="121"/>
  <c r="K20" i="121" s="1"/>
  <c r="M20" i="121"/>
  <c r="J21" i="121"/>
  <c r="K21" i="121" s="1"/>
  <c r="M21" i="121"/>
  <c r="J22" i="121"/>
  <c r="K22" i="121" s="1"/>
  <c r="M22" i="121"/>
  <c r="J23" i="121"/>
  <c r="K23" i="121" s="1"/>
  <c r="M23" i="121"/>
  <c r="J24" i="121"/>
  <c r="K24" i="121" s="1"/>
  <c r="M24" i="121"/>
  <c r="J25" i="121"/>
  <c r="K25" i="121" s="1"/>
  <c r="M25" i="121"/>
  <c r="J26" i="121"/>
  <c r="K26" i="121" s="1"/>
  <c r="M26" i="121"/>
  <c r="J27" i="121"/>
  <c r="K27" i="121" s="1"/>
  <c r="M27" i="121"/>
  <c r="J28" i="121"/>
  <c r="K28" i="121" s="1"/>
  <c r="M28" i="121"/>
  <c r="J29" i="121"/>
  <c r="K29" i="121" s="1"/>
  <c r="M29" i="121"/>
  <c r="J30" i="121"/>
  <c r="K30" i="121" s="1"/>
  <c r="M30" i="121"/>
  <c r="J31" i="121"/>
  <c r="K31" i="121" s="1"/>
  <c r="M31" i="121"/>
  <c r="J32" i="121"/>
  <c r="K32" i="121" s="1"/>
  <c r="M32" i="121"/>
  <c r="J33" i="121"/>
  <c r="K33" i="121" s="1"/>
  <c r="M33" i="121"/>
  <c r="J34" i="121"/>
  <c r="K34" i="121" s="1"/>
  <c r="M34" i="121"/>
  <c r="J35" i="121"/>
  <c r="K35" i="121" s="1"/>
  <c r="M35" i="121"/>
  <c r="J36" i="121"/>
  <c r="K36" i="121" s="1"/>
  <c r="M36" i="121"/>
  <c r="J37" i="121"/>
  <c r="K37" i="121" s="1"/>
  <c r="M37" i="121"/>
  <c r="J38" i="121"/>
  <c r="K38" i="121" s="1"/>
  <c r="M38" i="121"/>
  <c r="J39" i="121"/>
  <c r="K39" i="121" s="1"/>
  <c r="M39" i="121"/>
  <c r="J40" i="121"/>
  <c r="K40" i="121" s="1"/>
  <c r="M40" i="121"/>
  <c r="J41" i="121"/>
  <c r="K41" i="121" s="1"/>
  <c r="M41" i="121"/>
  <c r="J42" i="121"/>
  <c r="K42" i="121" s="1"/>
  <c r="M42" i="121"/>
  <c r="J43" i="121"/>
  <c r="K43" i="121" s="1"/>
  <c r="M43" i="121"/>
  <c r="J44" i="121"/>
  <c r="K44" i="121" s="1"/>
  <c r="M44" i="121"/>
  <c r="J45" i="121"/>
  <c r="K45" i="121" s="1"/>
  <c r="M45" i="121"/>
  <c r="J46" i="121"/>
  <c r="K46" i="121" s="1"/>
  <c r="M46" i="121"/>
  <c r="J47" i="121"/>
  <c r="K47" i="121" s="1"/>
  <c r="M47" i="121"/>
  <c r="J48" i="121"/>
  <c r="K48" i="121" s="1"/>
  <c r="M48" i="121"/>
  <c r="J49" i="121"/>
  <c r="K49" i="121" s="1"/>
  <c r="M49" i="121"/>
  <c r="J50" i="121"/>
  <c r="K50" i="121" s="1"/>
  <c r="M50" i="121"/>
  <c r="J51" i="121"/>
  <c r="K51" i="121" s="1"/>
  <c r="M51" i="121"/>
  <c r="J52" i="121"/>
  <c r="K52" i="121" s="1"/>
  <c r="M52" i="121"/>
  <c r="J53" i="121"/>
  <c r="K53" i="121" s="1"/>
  <c r="M53" i="121"/>
  <c r="J54" i="121"/>
  <c r="K54" i="121" s="1"/>
  <c r="M54" i="121"/>
  <c r="J55" i="121"/>
  <c r="K55" i="121" s="1"/>
  <c r="M55" i="121"/>
  <c r="J56" i="121"/>
  <c r="K56" i="121" s="1"/>
  <c r="M56" i="121"/>
  <c r="J57" i="121"/>
  <c r="K57" i="121" s="1"/>
  <c r="M57" i="121"/>
  <c r="J58" i="121"/>
  <c r="K58" i="121" s="1"/>
  <c r="M58" i="121"/>
  <c r="J59" i="121"/>
  <c r="K59" i="121" s="1"/>
  <c r="M59" i="121"/>
  <c r="J60" i="121"/>
  <c r="K60" i="121" s="1"/>
  <c r="M60" i="121"/>
  <c r="J61" i="121"/>
  <c r="K61" i="121" s="1"/>
  <c r="M61" i="121"/>
  <c r="J62" i="121"/>
  <c r="K62" i="121" s="1"/>
  <c r="M62" i="121"/>
  <c r="J63" i="121"/>
  <c r="K63" i="121" s="1"/>
  <c r="M63" i="121"/>
  <c r="J64" i="121"/>
  <c r="K64" i="121" s="1"/>
  <c r="M64" i="121"/>
  <c r="J65" i="121"/>
  <c r="K65" i="121" s="1"/>
  <c r="M65" i="121"/>
  <c r="J66" i="121"/>
  <c r="K66" i="121" s="1"/>
  <c r="M66" i="121"/>
  <c r="J67" i="121"/>
  <c r="K67" i="121" s="1"/>
  <c r="M67" i="121"/>
  <c r="J68" i="121"/>
  <c r="K68" i="121" s="1"/>
  <c r="M68" i="121"/>
  <c r="J69" i="121"/>
  <c r="K69" i="121" s="1"/>
  <c r="M69" i="121"/>
  <c r="J70" i="121"/>
  <c r="K70" i="121" s="1"/>
  <c r="M70" i="121"/>
  <c r="J71" i="121"/>
  <c r="K71" i="121" s="1"/>
  <c r="M71" i="121"/>
  <c r="J72" i="118"/>
  <c r="K72" i="118"/>
  <c r="L72" i="118"/>
  <c r="J3" i="118"/>
  <c r="K3" i="118" s="1"/>
  <c r="L3" i="118"/>
  <c r="M3" i="118"/>
  <c r="J4" i="118"/>
  <c r="K4" i="118"/>
  <c r="L4" i="118"/>
  <c r="M4" i="118"/>
  <c r="J5" i="118"/>
  <c r="K5" i="118"/>
  <c r="L5" i="118"/>
  <c r="M5" i="118"/>
  <c r="J6" i="118"/>
  <c r="K6" i="118"/>
  <c r="L6" i="118"/>
  <c r="M6" i="118"/>
  <c r="J7" i="118"/>
  <c r="K7" i="118"/>
  <c r="L7" i="118"/>
  <c r="M7" i="118"/>
  <c r="J8" i="118"/>
  <c r="K8" i="118"/>
  <c r="L8" i="118"/>
  <c r="M8" i="118"/>
  <c r="J9" i="118"/>
  <c r="K9" i="118"/>
  <c r="L9" i="118"/>
  <c r="M9" i="118"/>
  <c r="J10" i="118"/>
  <c r="K10" i="118"/>
  <c r="L10" i="118"/>
  <c r="M10" i="118"/>
  <c r="J11" i="118"/>
  <c r="K11" i="118"/>
  <c r="L11" i="118"/>
  <c r="M11" i="118"/>
  <c r="J12" i="118"/>
  <c r="K12" i="118"/>
  <c r="L12" i="118"/>
  <c r="M12" i="118"/>
  <c r="J13" i="118"/>
  <c r="K13" i="118" s="1"/>
  <c r="L13" i="118"/>
  <c r="M13" i="118"/>
  <c r="J14" i="118"/>
  <c r="K14" i="118" s="1"/>
  <c r="L14" i="118"/>
  <c r="M14" i="118"/>
  <c r="J15" i="118"/>
  <c r="K15" i="118" s="1"/>
  <c r="L15" i="118"/>
  <c r="M15" i="118"/>
  <c r="J16" i="118"/>
  <c r="K16" i="118"/>
  <c r="L16" i="118"/>
  <c r="M16" i="118"/>
  <c r="J17" i="118"/>
  <c r="K17" i="118" s="1"/>
  <c r="L17" i="118"/>
  <c r="M17" i="118"/>
  <c r="J18" i="118"/>
  <c r="K18" i="118" s="1"/>
  <c r="L18" i="118"/>
  <c r="M18" i="118"/>
  <c r="J19" i="118"/>
  <c r="K19" i="118" s="1"/>
  <c r="L19" i="118"/>
  <c r="M19" i="118"/>
  <c r="J20" i="118"/>
  <c r="K20" i="118" s="1"/>
  <c r="L20" i="118"/>
  <c r="M20" i="118"/>
  <c r="J21" i="118"/>
  <c r="K21" i="118" s="1"/>
  <c r="L21" i="118"/>
  <c r="M21" i="118"/>
  <c r="J22" i="118"/>
  <c r="K22" i="118" s="1"/>
  <c r="L22" i="118"/>
  <c r="M22" i="118"/>
  <c r="J23" i="118"/>
  <c r="K23" i="118" s="1"/>
  <c r="L23" i="118"/>
  <c r="M23" i="118"/>
  <c r="J24" i="118"/>
  <c r="K24" i="118" s="1"/>
  <c r="L24" i="118"/>
  <c r="M24" i="118"/>
  <c r="J25" i="118"/>
  <c r="K25" i="118" s="1"/>
  <c r="L25" i="118"/>
  <c r="M25" i="118"/>
  <c r="J26" i="118"/>
  <c r="K26" i="118" s="1"/>
  <c r="L26" i="118"/>
  <c r="M26" i="118"/>
  <c r="J27" i="118"/>
  <c r="K27" i="118" s="1"/>
  <c r="L27" i="118"/>
  <c r="M27" i="118"/>
  <c r="J28" i="118"/>
  <c r="K28" i="118" s="1"/>
  <c r="L28" i="118"/>
  <c r="M28" i="118"/>
  <c r="J29" i="118"/>
  <c r="K29" i="118"/>
  <c r="L29" i="118"/>
  <c r="M29" i="118"/>
  <c r="J30" i="118"/>
  <c r="K30" i="118"/>
  <c r="L30" i="118"/>
  <c r="M30" i="118"/>
  <c r="J31" i="118"/>
  <c r="K31" i="118"/>
  <c r="L31" i="118"/>
  <c r="M31" i="118"/>
  <c r="J32" i="118"/>
  <c r="K32" i="118"/>
  <c r="L32" i="118"/>
  <c r="M32" i="118"/>
  <c r="J33" i="118"/>
  <c r="K33" i="118"/>
  <c r="L33" i="118"/>
  <c r="M33" i="118"/>
  <c r="J34" i="118"/>
  <c r="K34" i="118"/>
  <c r="L34" i="118"/>
  <c r="M34" i="118"/>
  <c r="J35" i="118"/>
  <c r="K35" i="118"/>
  <c r="L35" i="118"/>
  <c r="M35" i="118"/>
  <c r="J36" i="118"/>
  <c r="K36" i="118"/>
  <c r="L36" i="118"/>
  <c r="M36" i="118"/>
  <c r="J37" i="118"/>
  <c r="K37" i="118"/>
  <c r="L37" i="118"/>
  <c r="M37" i="118"/>
  <c r="J38" i="118"/>
  <c r="K38" i="118"/>
  <c r="L38" i="118"/>
  <c r="M38" i="118"/>
  <c r="J39" i="118"/>
  <c r="K39" i="118"/>
  <c r="L39" i="118"/>
  <c r="M39" i="118"/>
  <c r="J40" i="118"/>
  <c r="K40" i="118"/>
  <c r="L40" i="118"/>
  <c r="M40" i="118"/>
  <c r="J41" i="118"/>
  <c r="K41" i="118" s="1"/>
  <c r="L41" i="118"/>
  <c r="M41" i="118"/>
  <c r="J42" i="118"/>
  <c r="K42" i="118" s="1"/>
  <c r="L42" i="118"/>
  <c r="M42" i="118"/>
  <c r="J43" i="118"/>
  <c r="K43" i="118"/>
  <c r="L43" i="118"/>
  <c r="M43" i="118"/>
  <c r="J44" i="118"/>
  <c r="K44" i="118"/>
  <c r="L44" i="118"/>
  <c r="M44" i="118"/>
  <c r="J45" i="118"/>
  <c r="K45" i="118"/>
  <c r="L45" i="118"/>
  <c r="M45" i="118"/>
  <c r="J46" i="118"/>
  <c r="K46" i="118"/>
  <c r="L46" i="118"/>
  <c r="M46" i="118"/>
  <c r="J47" i="118"/>
  <c r="K47" i="118"/>
  <c r="L47" i="118"/>
  <c r="M47" i="118"/>
  <c r="J48" i="118"/>
  <c r="K48" i="118"/>
  <c r="L48" i="118"/>
  <c r="M48" i="118"/>
  <c r="J49" i="118"/>
  <c r="K49" i="118" s="1"/>
  <c r="L49" i="118"/>
  <c r="M49" i="118"/>
  <c r="J50" i="118"/>
  <c r="K50" i="118" s="1"/>
  <c r="L50" i="118"/>
  <c r="M50" i="118"/>
  <c r="J51" i="118"/>
  <c r="K51" i="118" s="1"/>
  <c r="L51" i="118"/>
  <c r="M51" i="118"/>
  <c r="J52" i="118"/>
  <c r="K52" i="118" s="1"/>
  <c r="L52" i="118"/>
  <c r="M52" i="118"/>
  <c r="J53" i="118"/>
  <c r="K53" i="118" s="1"/>
  <c r="L53" i="118"/>
  <c r="M53" i="118"/>
  <c r="J54" i="118"/>
  <c r="K54" i="118" s="1"/>
  <c r="L54" i="118"/>
  <c r="M54" i="118"/>
  <c r="J55" i="118"/>
  <c r="K55" i="118" s="1"/>
  <c r="L55" i="118"/>
  <c r="M55" i="118"/>
  <c r="J56" i="118"/>
  <c r="K56" i="118" s="1"/>
  <c r="L56" i="118"/>
  <c r="M56" i="118"/>
  <c r="J57" i="118"/>
  <c r="K57" i="118" s="1"/>
  <c r="L57" i="118"/>
  <c r="M57" i="118"/>
  <c r="J58" i="118"/>
  <c r="K58" i="118" s="1"/>
  <c r="L58" i="118"/>
  <c r="M58" i="118"/>
  <c r="J59" i="118"/>
  <c r="K59" i="118" s="1"/>
  <c r="L59" i="118"/>
  <c r="M59" i="118"/>
  <c r="J60" i="118"/>
  <c r="K60" i="118" s="1"/>
  <c r="L60" i="118"/>
  <c r="M60" i="118"/>
  <c r="J61" i="118"/>
  <c r="K61" i="118" s="1"/>
  <c r="L61" i="118"/>
  <c r="M61" i="118"/>
  <c r="J62" i="118"/>
  <c r="K62" i="118" s="1"/>
  <c r="L62" i="118"/>
  <c r="M62" i="118"/>
  <c r="J63" i="118"/>
  <c r="K63" i="118" s="1"/>
  <c r="L63" i="118"/>
  <c r="M63" i="118"/>
  <c r="J64" i="118"/>
  <c r="K64" i="118" s="1"/>
  <c r="L64" i="118"/>
  <c r="M64" i="118"/>
  <c r="J65" i="118"/>
  <c r="K65" i="118" s="1"/>
  <c r="L65" i="118"/>
  <c r="M65" i="118"/>
  <c r="J66" i="118"/>
  <c r="K66" i="118" s="1"/>
  <c r="L66" i="118"/>
  <c r="M66" i="118"/>
  <c r="J67" i="118"/>
  <c r="K67" i="118" s="1"/>
  <c r="L67" i="118"/>
  <c r="M67" i="118"/>
  <c r="J68" i="118"/>
  <c r="K68" i="118" s="1"/>
  <c r="L68" i="118"/>
  <c r="M68" i="118"/>
  <c r="J69" i="118"/>
  <c r="K69" i="118" s="1"/>
  <c r="L69" i="118"/>
  <c r="M69" i="118"/>
  <c r="J70" i="118"/>
  <c r="K70" i="118" s="1"/>
  <c r="L70" i="118"/>
  <c r="M70" i="118"/>
  <c r="J71" i="118"/>
  <c r="K71" i="118" s="1"/>
  <c r="L71" i="118"/>
  <c r="M71" i="118"/>
  <c r="P9" i="118"/>
  <c r="P8" i="118"/>
  <c r="P6" i="118"/>
  <c r="P5" i="118"/>
  <c r="L71" i="121" l="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D5" i="119" l="1"/>
  <c r="C5" i="119"/>
  <c r="D4" i="119"/>
  <c r="C4" i="119"/>
  <c r="D3" i="119"/>
  <c r="C3" i="119"/>
  <c r="B5" i="119"/>
  <c r="E72" i="121"/>
  <c r="F72" i="121"/>
  <c r="G72" i="121"/>
  <c r="H72" i="121"/>
  <c r="H71" i="121"/>
  <c r="G71" i="121"/>
  <c r="G70" i="121"/>
  <c r="G69" i="121"/>
  <c r="H69" i="121" s="1"/>
  <c r="G68" i="121"/>
  <c r="H68" i="121" s="1"/>
  <c r="G67" i="121"/>
  <c r="H67" i="121" s="1"/>
  <c r="G66" i="121"/>
  <c r="H66" i="121" s="1"/>
  <c r="G65" i="121"/>
  <c r="H65" i="121" s="1"/>
  <c r="G64" i="121"/>
  <c r="H64" i="121" s="1"/>
  <c r="G63" i="121"/>
  <c r="H63" i="121" s="1"/>
  <c r="G62" i="121"/>
  <c r="H62" i="121" s="1"/>
  <c r="G61" i="121"/>
  <c r="G60" i="121"/>
  <c r="G59" i="121"/>
  <c r="H59" i="121" s="1"/>
  <c r="G58" i="121"/>
  <c r="H58" i="121" s="1"/>
  <c r="H57" i="121"/>
  <c r="G57" i="121"/>
  <c r="G56" i="121"/>
  <c r="H56" i="121" s="1"/>
  <c r="G55" i="121"/>
  <c r="H55" i="121" s="1"/>
  <c r="G54" i="121"/>
  <c r="H54" i="121" s="1"/>
  <c r="H53" i="121"/>
  <c r="G53" i="12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G44" i="121"/>
  <c r="H44" i="121" s="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H37" i="121"/>
  <c r="G37" i="121"/>
  <c r="G36" i="121"/>
  <c r="H36" i="121" s="1"/>
  <c r="G35" i="121"/>
  <c r="H35" i="121" s="1"/>
  <c r="G34" i="121"/>
  <c r="H34" i="121" s="1"/>
  <c r="G33" i="121"/>
  <c r="H33" i="121" s="1"/>
  <c r="G32" i="121"/>
  <c r="H32" i="121" s="1"/>
  <c r="H31" i="121"/>
  <c r="G31" i="121"/>
  <c r="G30" i="121"/>
  <c r="H30" i="121" s="1"/>
  <c r="G29" i="121"/>
  <c r="G28" i="121"/>
  <c r="H28" i="121" s="1"/>
  <c r="G27" i="121"/>
  <c r="G26" i="121"/>
  <c r="H26" i="121" s="1"/>
  <c r="G25" i="121"/>
  <c r="G24" i="121"/>
  <c r="H24" i="121" s="1"/>
  <c r="H23" i="121"/>
  <c r="G23" i="121"/>
  <c r="G22" i="121"/>
  <c r="H22" i="121" s="1"/>
  <c r="H21" i="121"/>
  <c r="G21" i="12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H13" i="121"/>
  <c r="G13" i="12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" i="121"/>
  <c r="H4" i="121" s="1"/>
  <c r="G3" i="121"/>
  <c r="G2" i="121"/>
  <c r="J2" i="121" s="1"/>
  <c r="M2" i="121" s="1"/>
  <c r="E72" i="118"/>
  <c r="F72" i="118"/>
  <c r="G72" i="118"/>
  <c r="H72" i="118"/>
  <c r="H3" i="118"/>
  <c r="H4" i="118"/>
  <c r="H5" i="118"/>
  <c r="H6" i="118"/>
  <c r="H7" i="118"/>
  <c r="H8" i="118"/>
  <c r="H9" i="118"/>
  <c r="H10" i="118"/>
  <c r="H11" i="118"/>
  <c r="H12" i="118"/>
  <c r="H13" i="118"/>
  <c r="H14" i="118"/>
  <c r="H15" i="118"/>
  <c r="H16" i="118"/>
  <c r="H17" i="118"/>
  <c r="H18" i="118"/>
  <c r="H19" i="118"/>
  <c r="H20" i="118"/>
  <c r="H21" i="118"/>
  <c r="H22" i="118"/>
  <c r="H23" i="118"/>
  <c r="H24" i="118"/>
  <c r="H25" i="118"/>
  <c r="H26" i="118"/>
  <c r="H27" i="118"/>
  <c r="H28" i="118"/>
  <c r="H29" i="118"/>
  <c r="H30" i="118"/>
  <c r="H31" i="118"/>
  <c r="H32" i="118"/>
  <c r="H33" i="118"/>
  <c r="H34" i="118"/>
  <c r="H35" i="118"/>
  <c r="H36" i="118"/>
  <c r="H37" i="118"/>
  <c r="H38" i="118"/>
  <c r="H39" i="118"/>
  <c r="H40" i="118"/>
  <c r="H41" i="118"/>
  <c r="H42" i="118"/>
  <c r="H43" i="118"/>
  <c r="H44" i="118"/>
  <c r="H45" i="118"/>
  <c r="H46" i="118"/>
  <c r="H47" i="118"/>
  <c r="H48" i="118"/>
  <c r="H49" i="118"/>
  <c r="H50" i="118"/>
  <c r="H51" i="118"/>
  <c r="H52" i="118"/>
  <c r="H53" i="118"/>
  <c r="H54" i="118"/>
  <c r="H55" i="118"/>
  <c r="H56" i="118"/>
  <c r="H57" i="118"/>
  <c r="H58" i="118"/>
  <c r="H59" i="118"/>
  <c r="H60" i="118"/>
  <c r="H61" i="118"/>
  <c r="H62" i="118"/>
  <c r="H63" i="118"/>
  <c r="H64" i="118"/>
  <c r="H65" i="118"/>
  <c r="H66" i="118"/>
  <c r="H67" i="118"/>
  <c r="H68" i="118"/>
  <c r="H69" i="118"/>
  <c r="H70" i="118"/>
  <c r="H71" i="118"/>
  <c r="G3" i="118"/>
  <c r="G4" i="118"/>
  <c r="G5" i="118"/>
  <c r="G6" i="118"/>
  <c r="G7" i="118"/>
  <c r="G8" i="118"/>
  <c r="G9" i="118"/>
  <c r="G10" i="118"/>
  <c r="G11" i="118"/>
  <c r="G12" i="118"/>
  <c r="G13" i="118"/>
  <c r="G14" i="118"/>
  <c r="G15" i="118"/>
  <c r="G16" i="118"/>
  <c r="G17" i="118"/>
  <c r="G18" i="118"/>
  <c r="G19" i="118"/>
  <c r="G20" i="118"/>
  <c r="G21" i="118"/>
  <c r="G22" i="118"/>
  <c r="G23" i="118"/>
  <c r="G24" i="118"/>
  <c r="G25" i="118"/>
  <c r="G26" i="118"/>
  <c r="G27" i="118"/>
  <c r="G28" i="118"/>
  <c r="G29" i="118"/>
  <c r="G30" i="118"/>
  <c r="G31" i="118"/>
  <c r="G32" i="118"/>
  <c r="G33" i="118"/>
  <c r="G34" i="118"/>
  <c r="G35" i="118"/>
  <c r="G36" i="118"/>
  <c r="G37" i="118"/>
  <c r="G38" i="118"/>
  <c r="G39" i="118"/>
  <c r="G40" i="118"/>
  <c r="G41" i="118"/>
  <c r="G42" i="118"/>
  <c r="G43" i="118"/>
  <c r="G44" i="118"/>
  <c r="G45" i="118"/>
  <c r="G46" i="118"/>
  <c r="G47" i="118"/>
  <c r="G48" i="118"/>
  <c r="G49" i="118"/>
  <c r="G50" i="118"/>
  <c r="G51" i="118"/>
  <c r="G52" i="118"/>
  <c r="G53" i="118"/>
  <c r="G54" i="118"/>
  <c r="G55" i="118"/>
  <c r="G56" i="118"/>
  <c r="G57" i="118"/>
  <c r="G58" i="118"/>
  <c r="G59" i="118"/>
  <c r="G60" i="118"/>
  <c r="G61" i="118"/>
  <c r="G62" i="118"/>
  <c r="G63" i="118"/>
  <c r="G64" i="118"/>
  <c r="G65" i="118"/>
  <c r="G66" i="118"/>
  <c r="G67" i="118"/>
  <c r="G68" i="118"/>
  <c r="G69" i="118"/>
  <c r="G70" i="118"/>
  <c r="G71" i="118"/>
  <c r="G24" i="73"/>
  <c r="G23" i="73"/>
  <c r="G22" i="73"/>
  <c r="G21" i="73"/>
  <c r="G20" i="73"/>
  <c r="G19" i="73"/>
  <c r="G18" i="73"/>
  <c r="G17" i="73"/>
  <c r="G16" i="73"/>
  <c r="G15" i="73"/>
  <c r="E24" i="73"/>
  <c r="E23" i="73"/>
  <c r="E22" i="73"/>
  <c r="E21" i="73"/>
  <c r="E20" i="73"/>
  <c r="E19" i="73"/>
  <c r="E18" i="73"/>
  <c r="E17" i="73"/>
  <c r="E16" i="73"/>
  <c r="E15" i="73"/>
  <c r="G3" i="73"/>
  <c r="G4" i="73"/>
  <c r="G5" i="73"/>
  <c r="G6" i="73"/>
  <c r="G7" i="73"/>
  <c r="G8" i="73"/>
  <c r="G9" i="73"/>
  <c r="G10" i="73"/>
  <c r="G11" i="73"/>
  <c r="E3" i="73"/>
  <c r="E4" i="73"/>
  <c r="E5" i="73"/>
  <c r="E6" i="73"/>
  <c r="E7" i="73"/>
  <c r="E8" i="73"/>
  <c r="E9" i="73"/>
  <c r="E10" i="73"/>
  <c r="E11" i="73"/>
  <c r="G2" i="73"/>
  <c r="E2" i="73"/>
  <c r="G32" i="120"/>
  <c r="G38" i="120"/>
  <c r="F37" i="120"/>
  <c r="F36" i="120"/>
  <c r="F35" i="120"/>
  <c r="F34" i="120"/>
  <c r="F30" i="120"/>
  <c r="F31" i="120"/>
  <c r="F29" i="120"/>
  <c r="M34" i="115"/>
  <c r="M35" i="115"/>
  <c r="M36" i="115"/>
  <c r="M37" i="115"/>
  <c r="M38" i="115"/>
  <c r="K33" i="115"/>
  <c r="M33" i="115" s="1"/>
  <c r="K32" i="115"/>
  <c r="M32" i="115" s="1"/>
  <c r="H5" i="119"/>
  <c r="H61" i="121" l="1"/>
  <c r="H25" i="121"/>
  <c r="H29" i="121"/>
  <c r="H27" i="121"/>
  <c r="K2" i="121"/>
  <c r="H3" i="121"/>
  <c r="L2" i="121"/>
  <c r="H2" i="121"/>
  <c r="H60" i="121"/>
  <c r="H70" i="121"/>
  <c r="G2" i="118"/>
  <c r="J2" i="118" l="1"/>
  <c r="L2" i="118" s="1"/>
  <c r="H2" i="118"/>
  <c r="M2" i="118" l="1"/>
  <c r="K2" i="118"/>
  <c r="E3" i="119" l="1"/>
  <c r="O4" i="115" l="1"/>
  <c r="F3" i="119" l="1"/>
  <c r="G3" i="119"/>
  <c r="P4" i="115"/>
</calcChain>
</file>

<file path=xl/sharedStrings.xml><?xml version="1.0" encoding="utf-8"?>
<sst xmlns="http://schemas.openxmlformats.org/spreadsheetml/2006/main" count="219" uniqueCount="32">
  <si>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</si>
  <si>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</si>
  <si>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</si>
  <si>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</si>
  <si>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</si>
  <si>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</si>
  <si>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</si>
  <si>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</si>
  <si>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</si>
  <si>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</si>
  <si>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</si>
  <si>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</si>
  <si>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 xml:space="preserve">As per Approved Plan Carpet Area in 
Sq. Ft. 
</t>
  </si>
  <si>
    <t>CA</t>
  </si>
  <si>
    <t>BUA</t>
  </si>
  <si>
    <t>FMV</t>
  </si>
  <si>
    <t>RV</t>
  </si>
  <si>
    <t>DV</t>
  </si>
  <si>
    <t>Com</t>
  </si>
  <si>
    <t>1BHK</t>
  </si>
  <si>
    <t>Bal</t>
  </si>
  <si>
    <t>1 BHK</t>
  </si>
  <si>
    <t>Wing A</t>
  </si>
  <si>
    <t>Wing B</t>
  </si>
  <si>
    <t>1 to 7th flr</t>
  </si>
  <si>
    <t>A - Wing</t>
  </si>
  <si>
    <t>B- Wing</t>
  </si>
  <si>
    <t>A</t>
  </si>
  <si>
    <t xml:space="preserve">                            1 BHK - 70</t>
  </si>
  <si>
    <t>B</t>
  </si>
  <si>
    <t xml:space="preserve">Total </t>
  </si>
  <si>
    <t xml:space="preserve">As per Plan  Balcony Area in 
Sq. Ft.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</si>
</sst>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8"/>
      <color rgb="FF212529"/>
      <name val="Arial"/>
      <family val="2"/>
    </font>
    <font>
      <b/>
      <sz val="8"/>
      <color rgb="FF212529"/>
      <name val="Arial"/>
      <family val="2"/>
    </font>
    <font>
      <b/>
      <sz val="8"/>
      <color rgb="FF000000"/>
      <name val="Arial"/>
      <family val="2"/>
    </font>
    <font>
      <sz val="10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3F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0" xfId="0" applyFont="1"/>
    <xf numFmtId="43" fontId="5" fillId="0" borderId="0" xfId="0" applyNumberFormat="1" applyFont="1"/>
    <xf numFmtId="1" fontId="4" fillId="0" borderId="6" xfId="0" applyNumberFormat="1" applyFont="1" applyBorder="1" applyAlignment="1">
      <alignment horizontal="center"/>
    </xf>
    <xf numFmtId="0" fontId="2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3" fillId="0" borderId="0" xfId="0" applyFont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/>
    <xf numFmtId="43" fontId="3" fillId="0" borderId="0" xfId="0" applyNumberFormat="1" applyFont="1"/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6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165" fontId="3" fillId="0" borderId="1" xfId="3" applyNumberFormat="1" applyFont="1" applyFill="1" applyBorder="1" applyAlignment="1">
      <alignment vertical="center" wrapText="1"/>
    </xf>
    <xf numFmtId="165" fontId="4" fillId="0" borderId="6" xfId="3" applyNumberFormat="1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/>
    </xf>
    <xf numFmtId="43" fontId="0" fillId="5" borderId="1" xfId="3" applyFont="1" applyFill="1" applyBorder="1"/>
    <xf numFmtId="43" fontId="0" fillId="5" borderId="0" xfId="3" applyFont="1" applyFill="1"/>
    <xf numFmtId="0" fontId="10" fillId="2" borderId="13" xfId="0" applyFont="1" applyFill="1" applyBorder="1" applyAlignment="1">
      <alignment horizontal="center" vertical="top" wrapText="1"/>
    </xf>
    <xf numFmtId="0" fontId="8" fillId="6" borderId="13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2" fillId="6" borderId="13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0" fillId="2" borderId="13" xfId="0" applyFont="1" applyFill="1" applyBorder="1" applyAlignment="1">
      <alignment vertical="top" wrapText="1"/>
    </xf>
    <xf numFmtId="0" fontId="13" fillId="0" borderId="0" xfId="0" applyFont="1"/>
    <xf numFmtId="1" fontId="13" fillId="0" borderId="0" xfId="0" applyNumberFormat="1" applyFont="1"/>
    <xf numFmtId="43" fontId="13" fillId="0" borderId="0" xfId="0" applyNumberFormat="1" applyFont="1"/>
    <xf numFmtId="0" fontId="0" fillId="0" borderId="0" xfId="0" applyAlignment="1">
      <alignment horizontal="center" vertical="center"/>
    </xf>
    <xf numFmtId="0" fontId="6" fillId="5" borderId="0" xfId="0" applyFont="1" applyFill="1"/>
    <xf numFmtId="0" fontId="13" fillId="5" borderId="0" xfId="0" applyFont="1" applyFill="1"/>
    <xf numFmtId="0" fontId="0" fillId="5" borderId="1" xfId="0" applyFill="1" applyBorder="1"/>
    <xf numFmtId="0" fontId="0" fillId="0" borderId="0" xfId="0" applyFill="1"/>
    <xf numFmtId="0" fontId="0" fillId="0" borderId="1" xfId="0" applyFill="1" applyBorder="1"/>
    <xf numFmtId="0" fontId="9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wrapText="1"/>
    </xf>
    <xf numFmtId="1" fontId="0" fillId="0" borderId="1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/>
    <xf numFmtId="1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top" wrapText="1"/>
    </xf>
    <xf numFmtId="1" fontId="3" fillId="0" borderId="6" xfId="0" applyNumberFormat="1" applyFont="1" applyFill="1" applyBorder="1" applyAlignment="1">
      <alignment horizontal="center" vertical="center" wrapText="1"/>
    </xf>
    <xf numFmtId="1" fontId="3" fillId="0" borderId="6" xfId="2" applyNumberFormat="1" applyFont="1" applyFill="1" applyBorder="1" applyAlignment="1">
      <alignment horizontal="center" vertical="top" wrapText="1"/>
    </xf>
    <xf numFmtId="1" fontId="3" fillId="0" borderId="0" xfId="0" applyNumberFormat="1" applyFont="1" applyFill="1"/>
    <xf numFmtId="0" fontId="3" fillId="0" borderId="0" xfId="0" applyFont="1" applyFill="1"/>
    <xf numFmtId="0" fontId="7" fillId="0" borderId="2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595940</xdr:colOff>
      <xdr:row>25</xdr:row>
      <xdr:rowOff>130377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DBC88E-B09A-7FB1-9081-A59EBAD8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23709" cy="4944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19</xdr:col>
      <xdr:colOff>38100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19</xdr:col>
      <xdr:colOff>9525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19</xdr:col>
      <xdr:colOff>9525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19</xdr:col>
      <xdr:colOff>57150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19</xdr:col>
      <xdr:colOff>66675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244078</xdr:colOff>
      <xdr:row>0</xdr:row>
      <xdr:rowOff>0</xdr:rowOff>
    </xdr:from>
    <xdr:to>
      <xdr:col>19</xdr:col>
      <xdr:colOff>521359</xdr:colOff>
      <xdr:row>14</xdr:row>
      <xdr:rowOff>168286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40CDCD-643C-C9A1-840E-F263421E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7391" y="0"/>
          <a:ext cx="7563906" cy="2924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171450</xdr:rowOff>
    </xdr:from>
    <xdr:to>
      <xdr:col>8</xdr:col>
      <xdr:colOff>447675</xdr:colOff>
      <xdr:row>26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0D048-00E3-41CE-240F-AEE25525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1450"/>
          <a:ext cx="5734050" cy="4829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P88"/>
  <sheetViews>
    <sheetView zoomScale="160" zoomScaleNormal="160" workbookViewId="0">
      <selection activeCell="N15" sqref="N15"/>
    </sheetView>
  </sheetViews>
  <sheetFormatPr defaultRowHeight="12.75" x14ac:dyDescent="0.2"/>
  <cols>
    <col min="1" max="1" width="4.7109375" style="24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5" customWidth="1"/>
    <col min="6" max="7" width="7.140625" style="25" customWidth="1"/>
    <col min="8" max="8" width="9.42578125" style="25" customWidth="1"/>
    <col min="9" max="9" width="7.42578125" style="70" customWidth="1"/>
    <col min="10" max="10" width="11.42578125" style="70" customWidth="1"/>
    <col min="11" max="11" width="12.5703125" style="70" customWidth="1"/>
    <col min="12" max="12" width="12.140625" style="70" customWidth="1"/>
    <col min="13" max="13" width="8" style="70" customWidth="1"/>
    <col min="14" max="14" width="9.140625" style="48" customWidth="1"/>
    <col min="15" max="15" width="11" style="19" customWidth="1"/>
    <col min="16" max="16" width="10.85546875" style="19" customWidth="1"/>
    <col min="17" max="16384" width="9.140625" style="19"/>
  </cols>
  <sheetData>
    <row r="1" spans="1:16" ht="66.75" customHeight="1" x14ac:dyDescent="0.2">
      <c r="A1" s="27" t="s">
        <v>0</v>
      </c>
      <c r="B1" s="28" t="s">
        <v>3</v>
      </c>
      <c r="C1" s="28" t="s">
        <v>1</v>
      </c>
      <c r="D1" s="28" t="s">
        <v>4</v>
      </c>
      <c r="E1" s="29" t="s">
        <v>12</v>
      </c>
      <c r="F1" s="29" t="s">
        <v>31</v>
      </c>
      <c r="G1" s="30" t="s">
        <v>5</v>
      </c>
      <c r="H1" s="28" t="s">
        <v>6</v>
      </c>
      <c r="I1" s="64" t="s">
        <v>11</v>
      </c>
      <c r="J1" s="64" t="s">
        <v>7</v>
      </c>
      <c r="K1" s="64" t="s">
        <v>8</v>
      </c>
      <c r="L1" s="64" t="s">
        <v>9</v>
      </c>
      <c r="M1" s="64" t="s">
        <v>10</v>
      </c>
    </row>
    <row r="2" spans="1:16" x14ac:dyDescent="0.2">
      <c r="A2" s="10">
        <v>1</v>
      </c>
      <c r="B2" s="13">
        <v>101</v>
      </c>
      <c r="C2" s="11">
        <v>1</v>
      </c>
      <c r="D2" s="12" t="s">
        <v>21</v>
      </c>
      <c r="E2" s="12">
        <v>393</v>
      </c>
      <c r="F2" s="12">
        <v>37</v>
      </c>
      <c r="G2" s="20">
        <f t="shared" ref="G2:G71" si="0">E2+F2</f>
        <v>430</v>
      </c>
      <c r="H2" s="21">
        <f>G2*1.1</f>
        <v>473.00000000000006</v>
      </c>
      <c r="I2" s="65">
        <v>4700</v>
      </c>
      <c r="J2" s="34">
        <f>I2*G2</f>
        <v>2021000</v>
      </c>
      <c r="K2" s="34">
        <f t="shared" ref="K2:K71" si="1">J2*0.95</f>
        <v>1919950</v>
      </c>
      <c r="L2" s="34">
        <f t="shared" ref="L2:L71" si="2">J2*0.8</f>
        <v>1616800</v>
      </c>
      <c r="M2" s="66">
        <f t="shared" ref="M2:M71" si="3">MROUND((J2*0.025/12),500)</f>
        <v>4000</v>
      </c>
      <c r="N2" s="49"/>
      <c r="O2" s="23"/>
      <c r="P2" s="23"/>
    </row>
    <row r="3" spans="1:16" x14ac:dyDescent="0.2">
      <c r="A3" s="10">
        <v>2</v>
      </c>
      <c r="B3" s="13">
        <v>102</v>
      </c>
      <c r="C3" s="11">
        <v>1</v>
      </c>
      <c r="D3" s="12" t="s">
        <v>21</v>
      </c>
      <c r="E3" s="12">
        <v>414</v>
      </c>
      <c r="F3" s="12">
        <v>84</v>
      </c>
      <c r="G3" s="20">
        <f t="shared" si="0"/>
        <v>498</v>
      </c>
      <c r="H3" s="21">
        <f t="shared" ref="H3:H66" si="4">G3*1.1</f>
        <v>547.80000000000007</v>
      </c>
      <c r="I3" s="65">
        <v>4700</v>
      </c>
      <c r="J3" s="34">
        <f t="shared" ref="J3:J66" si="5">I3*G3</f>
        <v>2340600</v>
      </c>
      <c r="K3" s="34">
        <f t="shared" ref="K3:K66" si="6">J3*0.95</f>
        <v>2223570</v>
      </c>
      <c r="L3" s="34">
        <f t="shared" ref="L3:L66" si="7">J3*0.8</f>
        <v>1872480</v>
      </c>
      <c r="M3" s="66">
        <f t="shared" ref="M3:M66" si="8">MROUND((J3*0.025/12),500)</f>
        <v>5000</v>
      </c>
      <c r="N3" s="50"/>
      <c r="O3" s="23"/>
    </row>
    <row r="4" spans="1:16" x14ac:dyDescent="0.2">
      <c r="A4" s="10">
        <v>3</v>
      </c>
      <c r="B4" s="13">
        <v>103</v>
      </c>
      <c r="C4" s="11">
        <v>1</v>
      </c>
      <c r="D4" s="12" t="s">
        <v>21</v>
      </c>
      <c r="E4" s="12">
        <v>414</v>
      </c>
      <c r="F4" s="12">
        <v>84</v>
      </c>
      <c r="G4" s="20">
        <f t="shared" si="0"/>
        <v>498</v>
      </c>
      <c r="H4" s="21">
        <f t="shared" si="4"/>
        <v>547.80000000000007</v>
      </c>
      <c r="I4" s="65">
        <v>4700</v>
      </c>
      <c r="J4" s="34">
        <f t="shared" si="5"/>
        <v>2340600</v>
      </c>
      <c r="K4" s="34">
        <f t="shared" si="6"/>
        <v>2223570</v>
      </c>
      <c r="L4" s="34">
        <f t="shared" si="7"/>
        <v>1872480</v>
      </c>
      <c r="M4" s="66">
        <f t="shared" si="8"/>
        <v>5000</v>
      </c>
      <c r="N4" s="50"/>
      <c r="O4" s="23"/>
    </row>
    <row r="5" spans="1:16" x14ac:dyDescent="0.2">
      <c r="A5" s="10">
        <v>4</v>
      </c>
      <c r="B5" s="13">
        <v>104</v>
      </c>
      <c r="C5" s="11">
        <v>1</v>
      </c>
      <c r="D5" s="12" t="s">
        <v>21</v>
      </c>
      <c r="E5" s="12">
        <v>322</v>
      </c>
      <c r="F5" s="12">
        <v>23</v>
      </c>
      <c r="G5" s="20">
        <f t="shared" si="0"/>
        <v>345</v>
      </c>
      <c r="H5" s="21">
        <f t="shared" si="4"/>
        <v>379.50000000000006</v>
      </c>
      <c r="I5" s="65">
        <v>4700</v>
      </c>
      <c r="J5" s="34">
        <f t="shared" si="5"/>
        <v>1621500</v>
      </c>
      <c r="K5" s="34">
        <f t="shared" si="6"/>
        <v>1540425</v>
      </c>
      <c r="L5" s="34">
        <f t="shared" si="7"/>
        <v>1297200</v>
      </c>
      <c r="M5" s="66">
        <f t="shared" si="8"/>
        <v>3500</v>
      </c>
      <c r="N5" s="50"/>
      <c r="O5" s="23">
        <v>2125000</v>
      </c>
      <c r="P5" s="19">
        <f>G4</f>
        <v>498</v>
      </c>
    </row>
    <row r="6" spans="1:16" x14ac:dyDescent="0.2">
      <c r="A6" s="10">
        <v>5</v>
      </c>
      <c r="B6" s="13">
        <v>105</v>
      </c>
      <c r="C6" s="11">
        <v>1</v>
      </c>
      <c r="D6" s="12" t="s">
        <v>21</v>
      </c>
      <c r="E6" s="12">
        <v>322</v>
      </c>
      <c r="F6" s="12">
        <v>23</v>
      </c>
      <c r="G6" s="20">
        <f t="shared" si="0"/>
        <v>345</v>
      </c>
      <c r="H6" s="21">
        <f t="shared" si="4"/>
        <v>379.50000000000006</v>
      </c>
      <c r="I6" s="65">
        <v>4700</v>
      </c>
      <c r="J6" s="34">
        <f t="shared" si="5"/>
        <v>1621500</v>
      </c>
      <c r="K6" s="34">
        <f t="shared" si="6"/>
        <v>1540425</v>
      </c>
      <c r="L6" s="34">
        <f t="shared" si="7"/>
        <v>1297200</v>
      </c>
      <c r="M6" s="66">
        <f t="shared" si="8"/>
        <v>3500</v>
      </c>
      <c r="N6" s="50"/>
      <c r="O6" s="23"/>
      <c r="P6" s="23">
        <f>O5/P5</f>
        <v>4267.0682730923691</v>
      </c>
    </row>
    <row r="7" spans="1:16" x14ac:dyDescent="0.2">
      <c r="A7" s="10">
        <v>6</v>
      </c>
      <c r="B7" s="13">
        <v>106</v>
      </c>
      <c r="C7" s="11">
        <v>1</v>
      </c>
      <c r="D7" s="12" t="s">
        <v>21</v>
      </c>
      <c r="E7" s="12">
        <v>322</v>
      </c>
      <c r="F7" s="12">
        <v>23</v>
      </c>
      <c r="G7" s="20">
        <f t="shared" si="0"/>
        <v>345</v>
      </c>
      <c r="H7" s="21">
        <f t="shared" si="4"/>
        <v>379.50000000000006</v>
      </c>
      <c r="I7" s="65">
        <v>4700</v>
      </c>
      <c r="J7" s="34">
        <f t="shared" si="5"/>
        <v>1621500</v>
      </c>
      <c r="K7" s="34">
        <f t="shared" si="6"/>
        <v>1540425</v>
      </c>
      <c r="L7" s="34">
        <f t="shared" si="7"/>
        <v>1297200</v>
      </c>
      <c r="M7" s="66">
        <f t="shared" si="8"/>
        <v>3500</v>
      </c>
      <c r="N7" s="50"/>
      <c r="O7" s="23"/>
    </row>
    <row r="8" spans="1:16" x14ac:dyDescent="0.2">
      <c r="A8" s="10">
        <v>7</v>
      </c>
      <c r="B8" s="13">
        <v>107</v>
      </c>
      <c r="C8" s="11">
        <v>1</v>
      </c>
      <c r="D8" s="12" t="s">
        <v>21</v>
      </c>
      <c r="E8" s="12">
        <v>322</v>
      </c>
      <c r="F8" s="12">
        <v>23</v>
      </c>
      <c r="G8" s="20">
        <f t="shared" si="0"/>
        <v>345</v>
      </c>
      <c r="H8" s="21">
        <f t="shared" si="4"/>
        <v>379.50000000000006</v>
      </c>
      <c r="I8" s="65">
        <v>4700</v>
      </c>
      <c r="J8" s="34">
        <f t="shared" si="5"/>
        <v>1621500</v>
      </c>
      <c r="K8" s="34">
        <f t="shared" si="6"/>
        <v>1540425</v>
      </c>
      <c r="L8" s="34">
        <f t="shared" si="7"/>
        <v>1297200</v>
      </c>
      <c r="M8" s="66">
        <f t="shared" si="8"/>
        <v>3500</v>
      </c>
      <c r="N8" s="50"/>
      <c r="O8" s="23">
        <v>1825000</v>
      </c>
      <c r="P8" s="23">
        <f>O8/430</f>
        <v>4244.1860465116279</v>
      </c>
    </row>
    <row r="9" spans="1:16" x14ac:dyDescent="0.2">
      <c r="A9" s="10">
        <v>8</v>
      </c>
      <c r="B9" s="13">
        <v>108</v>
      </c>
      <c r="C9" s="11">
        <v>1</v>
      </c>
      <c r="D9" s="12" t="s">
        <v>21</v>
      </c>
      <c r="E9" s="12">
        <v>414</v>
      </c>
      <c r="F9" s="12">
        <v>84</v>
      </c>
      <c r="G9" s="20">
        <f t="shared" si="0"/>
        <v>498</v>
      </c>
      <c r="H9" s="21">
        <f t="shared" si="4"/>
        <v>547.80000000000007</v>
      </c>
      <c r="I9" s="65">
        <v>4700</v>
      </c>
      <c r="J9" s="34">
        <f t="shared" si="5"/>
        <v>2340600</v>
      </c>
      <c r="K9" s="34">
        <f t="shared" si="6"/>
        <v>2223570</v>
      </c>
      <c r="L9" s="34">
        <f t="shared" si="7"/>
        <v>1872480</v>
      </c>
      <c r="M9" s="66">
        <f t="shared" si="8"/>
        <v>5000</v>
      </c>
      <c r="N9" s="50"/>
      <c r="O9" s="23">
        <v>1501000</v>
      </c>
      <c r="P9" s="23">
        <f>O9/345</f>
        <v>4350.724637681159</v>
      </c>
    </row>
    <row r="10" spans="1:16" x14ac:dyDescent="0.2">
      <c r="A10" s="10">
        <v>9</v>
      </c>
      <c r="B10" s="13">
        <v>109</v>
      </c>
      <c r="C10" s="11">
        <v>1</v>
      </c>
      <c r="D10" s="12" t="s">
        <v>21</v>
      </c>
      <c r="E10" s="12">
        <v>414</v>
      </c>
      <c r="F10" s="12">
        <v>84</v>
      </c>
      <c r="G10" s="20">
        <f t="shared" si="0"/>
        <v>498</v>
      </c>
      <c r="H10" s="21">
        <f t="shared" si="4"/>
        <v>547.80000000000007</v>
      </c>
      <c r="I10" s="65">
        <v>4700</v>
      </c>
      <c r="J10" s="34">
        <f t="shared" si="5"/>
        <v>2340600</v>
      </c>
      <c r="K10" s="34">
        <f t="shared" si="6"/>
        <v>2223570</v>
      </c>
      <c r="L10" s="34">
        <f t="shared" si="7"/>
        <v>1872480</v>
      </c>
      <c r="M10" s="66">
        <f t="shared" si="8"/>
        <v>5000</v>
      </c>
      <c r="N10" s="50"/>
      <c r="O10" s="23"/>
    </row>
    <row r="11" spans="1:16" x14ac:dyDescent="0.2">
      <c r="A11" s="10">
        <v>10</v>
      </c>
      <c r="B11" s="13">
        <v>110</v>
      </c>
      <c r="C11" s="11">
        <v>1</v>
      </c>
      <c r="D11" s="12" t="s">
        <v>21</v>
      </c>
      <c r="E11" s="12">
        <v>393</v>
      </c>
      <c r="F11" s="12">
        <v>37</v>
      </c>
      <c r="G11" s="20">
        <f t="shared" si="0"/>
        <v>430</v>
      </c>
      <c r="H11" s="21">
        <f t="shared" si="4"/>
        <v>473.00000000000006</v>
      </c>
      <c r="I11" s="65">
        <v>4700</v>
      </c>
      <c r="J11" s="34">
        <f t="shared" si="5"/>
        <v>2021000</v>
      </c>
      <c r="K11" s="34">
        <f t="shared" si="6"/>
        <v>1919950</v>
      </c>
      <c r="L11" s="34">
        <f t="shared" si="7"/>
        <v>1616800</v>
      </c>
      <c r="M11" s="66">
        <f t="shared" si="8"/>
        <v>4000</v>
      </c>
      <c r="N11" s="50"/>
      <c r="O11" s="23"/>
    </row>
    <row r="12" spans="1:16" x14ac:dyDescent="0.2">
      <c r="A12" s="10">
        <v>11</v>
      </c>
      <c r="B12" s="13">
        <v>201</v>
      </c>
      <c r="C12" s="11">
        <v>2</v>
      </c>
      <c r="D12" s="12" t="s">
        <v>21</v>
      </c>
      <c r="E12" s="12">
        <v>393</v>
      </c>
      <c r="F12" s="12">
        <v>37</v>
      </c>
      <c r="G12" s="20">
        <f t="shared" si="0"/>
        <v>430</v>
      </c>
      <c r="H12" s="21">
        <f t="shared" si="4"/>
        <v>473.00000000000006</v>
      </c>
      <c r="I12" s="65">
        <v>4700</v>
      </c>
      <c r="J12" s="34">
        <f t="shared" si="5"/>
        <v>2021000</v>
      </c>
      <c r="K12" s="34">
        <f t="shared" si="6"/>
        <v>1919950</v>
      </c>
      <c r="L12" s="34">
        <f t="shared" si="7"/>
        <v>1616800</v>
      </c>
      <c r="M12" s="66">
        <f t="shared" si="8"/>
        <v>4000</v>
      </c>
      <c r="N12" s="50"/>
      <c r="O12" s="23"/>
    </row>
    <row r="13" spans="1:16" x14ac:dyDescent="0.2">
      <c r="A13" s="10">
        <v>12</v>
      </c>
      <c r="B13" s="13">
        <v>202</v>
      </c>
      <c r="C13" s="11">
        <v>2</v>
      </c>
      <c r="D13" s="12" t="s">
        <v>21</v>
      </c>
      <c r="E13" s="12">
        <v>414</v>
      </c>
      <c r="F13" s="12">
        <v>84</v>
      </c>
      <c r="G13" s="20">
        <f t="shared" si="0"/>
        <v>498</v>
      </c>
      <c r="H13" s="21">
        <f t="shared" si="4"/>
        <v>547.80000000000007</v>
      </c>
      <c r="I13" s="65">
        <v>4700</v>
      </c>
      <c r="J13" s="34">
        <f t="shared" si="5"/>
        <v>2340600</v>
      </c>
      <c r="K13" s="34">
        <f t="shared" si="6"/>
        <v>2223570</v>
      </c>
      <c r="L13" s="34">
        <f t="shared" si="7"/>
        <v>1872480</v>
      </c>
      <c r="M13" s="66">
        <f t="shared" si="8"/>
        <v>5000</v>
      </c>
      <c r="N13" s="50"/>
      <c r="O13" s="23"/>
    </row>
    <row r="14" spans="1:16" x14ac:dyDescent="0.2">
      <c r="A14" s="10">
        <v>13</v>
      </c>
      <c r="B14" s="13">
        <v>203</v>
      </c>
      <c r="C14" s="11">
        <v>2</v>
      </c>
      <c r="D14" s="12" t="s">
        <v>21</v>
      </c>
      <c r="E14" s="12">
        <v>414</v>
      </c>
      <c r="F14" s="12">
        <v>84</v>
      </c>
      <c r="G14" s="20">
        <f t="shared" si="0"/>
        <v>498</v>
      </c>
      <c r="H14" s="21">
        <f t="shared" si="4"/>
        <v>547.80000000000007</v>
      </c>
      <c r="I14" s="65">
        <v>4700</v>
      </c>
      <c r="J14" s="34">
        <f t="shared" si="5"/>
        <v>2340600</v>
      </c>
      <c r="K14" s="34">
        <f t="shared" si="6"/>
        <v>2223570</v>
      </c>
      <c r="L14" s="34">
        <f t="shared" si="7"/>
        <v>1872480</v>
      </c>
      <c r="M14" s="66">
        <f t="shared" si="8"/>
        <v>5000</v>
      </c>
      <c r="N14" s="50"/>
      <c r="O14" s="23"/>
    </row>
    <row r="15" spans="1:16" x14ac:dyDescent="0.2">
      <c r="A15" s="10">
        <v>14</v>
      </c>
      <c r="B15" s="13">
        <v>204</v>
      </c>
      <c r="C15" s="11">
        <v>2</v>
      </c>
      <c r="D15" s="12" t="s">
        <v>21</v>
      </c>
      <c r="E15" s="12">
        <v>322</v>
      </c>
      <c r="F15" s="12">
        <v>23</v>
      </c>
      <c r="G15" s="20">
        <f t="shared" si="0"/>
        <v>345</v>
      </c>
      <c r="H15" s="21">
        <f t="shared" si="4"/>
        <v>379.50000000000006</v>
      </c>
      <c r="I15" s="65">
        <v>4700</v>
      </c>
      <c r="J15" s="34">
        <f t="shared" si="5"/>
        <v>1621500</v>
      </c>
      <c r="K15" s="34">
        <f t="shared" si="6"/>
        <v>1540425</v>
      </c>
      <c r="L15" s="34">
        <f t="shared" si="7"/>
        <v>1297200</v>
      </c>
      <c r="M15" s="66">
        <f t="shared" si="8"/>
        <v>3500</v>
      </c>
      <c r="N15" s="50"/>
      <c r="O15" s="23"/>
    </row>
    <row r="16" spans="1:16" x14ac:dyDescent="0.2">
      <c r="A16" s="10">
        <v>15</v>
      </c>
      <c r="B16" s="13">
        <v>205</v>
      </c>
      <c r="C16" s="11">
        <v>2</v>
      </c>
      <c r="D16" s="12" t="s">
        <v>21</v>
      </c>
      <c r="E16" s="12">
        <v>322</v>
      </c>
      <c r="F16" s="12">
        <v>23</v>
      </c>
      <c r="G16" s="20">
        <f t="shared" si="0"/>
        <v>345</v>
      </c>
      <c r="H16" s="21">
        <f t="shared" si="4"/>
        <v>379.50000000000006</v>
      </c>
      <c r="I16" s="65">
        <v>4700</v>
      </c>
      <c r="J16" s="34">
        <f t="shared" si="5"/>
        <v>1621500</v>
      </c>
      <c r="K16" s="34">
        <f t="shared" si="6"/>
        <v>1540425</v>
      </c>
      <c r="L16" s="34">
        <f t="shared" si="7"/>
        <v>1297200</v>
      </c>
      <c r="M16" s="66">
        <f t="shared" si="8"/>
        <v>3500</v>
      </c>
      <c r="N16" s="50"/>
      <c r="O16" s="23"/>
    </row>
    <row r="17" spans="1:15" x14ac:dyDescent="0.2">
      <c r="A17" s="10">
        <v>16</v>
      </c>
      <c r="B17" s="13">
        <v>206</v>
      </c>
      <c r="C17" s="11">
        <v>2</v>
      </c>
      <c r="D17" s="12" t="s">
        <v>21</v>
      </c>
      <c r="E17" s="12">
        <v>322</v>
      </c>
      <c r="F17" s="12">
        <v>23</v>
      </c>
      <c r="G17" s="20">
        <f t="shared" si="0"/>
        <v>345</v>
      </c>
      <c r="H17" s="21">
        <f t="shared" si="4"/>
        <v>379.50000000000006</v>
      </c>
      <c r="I17" s="65">
        <v>4700</v>
      </c>
      <c r="J17" s="34">
        <f t="shared" si="5"/>
        <v>1621500</v>
      </c>
      <c r="K17" s="34">
        <f t="shared" si="6"/>
        <v>1540425</v>
      </c>
      <c r="L17" s="34">
        <f t="shared" si="7"/>
        <v>1297200</v>
      </c>
      <c r="M17" s="66">
        <f t="shared" si="8"/>
        <v>3500</v>
      </c>
      <c r="N17" s="50"/>
      <c r="O17" s="23"/>
    </row>
    <row r="18" spans="1:15" x14ac:dyDescent="0.2">
      <c r="A18" s="10">
        <v>17</v>
      </c>
      <c r="B18" s="13">
        <v>207</v>
      </c>
      <c r="C18" s="11">
        <v>2</v>
      </c>
      <c r="D18" s="12" t="s">
        <v>21</v>
      </c>
      <c r="E18" s="12">
        <v>322</v>
      </c>
      <c r="F18" s="12">
        <v>23</v>
      </c>
      <c r="G18" s="20">
        <f t="shared" si="0"/>
        <v>345</v>
      </c>
      <c r="H18" s="21">
        <f t="shared" si="4"/>
        <v>379.50000000000006</v>
      </c>
      <c r="I18" s="65">
        <v>4700</v>
      </c>
      <c r="J18" s="34">
        <f t="shared" si="5"/>
        <v>1621500</v>
      </c>
      <c r="K18" s="34">
        <f t="shared" si="6"/>
        <v>1540425</v>
      </c>
      <c r="L18" s="34">
        <f t="shared" si="7"/>
        <v>1297200</v>
      </c>
      <c r="M18" s="66">
        <f t="shared" si="8"/>
        <v>3500</v>
      </c>
      <c r="N18" s="50"/>
      <c r="O18" s="23"/>
    </row>
    <row r="19" spans="1:15" x14ac:dyDescent="0.2">
      <c r="A19" s="10">
        <v>18</v>
      </c>
      <c r="B19" s="13">
        <v>208</v>
      </c>
      <c r="C19" s="11">
        <v>2</v>
      </c>
      <c r="D19" s="12" t="s">
        <v>21</v>
      </c>
      <c r="E19" s="12">
        <v>414</v>
      </c>
      <c r="F19" s="12">
        <v>84</v>
      </c>
      <c r="G19" s="20">
        <f t="shared" si="0"/>
        <v>498</v>
      </c>
      <c r="H19" s="21">
        <f t="shared" si="4"/>
        <v>547.80000000000007</v>
      </c>
      <c r="I19" s="65">
        <v>4700</v>
      </c>
      <c r="J19" s="34">
        <f t="shared" si="5"/>
        <v>2340600</v>
      </c>
      <c r="K19" s="34">
        <f t="shared" si="6"/>
        <v>2223570</v>
      </c>
      <c r="L19" s="34">
        <f t="shared" si="7"/>
        <v>1872480</v>
      </c>
      <c r="M19" s="66">
        <f t="shared" si="8"/>
        <v>5000</v>
      </c>
      <c r="N19" s="50"/>
      <c r="O19" s="23"/>
    </row>
    <row r="20" spans="1:15" x14ac:dyDescent="0.2">
      <c r="A20" s="10">
        <v>19</v>
      </c>
      <c r="B20" s="13">
        <v>209</v>
      </c>
      <c r="C20" s="11">
        <v>2</v>
      </c>
      <c r="D20" s="12" t="s">
        <v>21</v>
      </c>
      <c r="E20" s="12">
        <v>414</v>
      </c>
      <c r="F20" s="12">
        <v>84</v>
      </c>
      <c r="G20" s="20">
        <f t="shared" si="0"/>
        <v>498</v>
      </c>
      <c r="H20" s="21">
        <f t="shared" si="4"/>
        <v>547.80000000000007</v>
      </c>
      <c r="I20" s="65">
        <v>4700</v>
      </c>
      <c r="J20" s="34">
        <f t="shared" si="5"/>
        <v>2340600</v>
      </c>
      <c r="K20" s="34">
        <f t="shared" si="6"/>
        <v>2223570</v>
      </c>
      <c r="L20" s="34">
        <f t="shared" si="7"/>
        <v>1872480</v>
      </c>
      <c r="M20" s="66">
        <f t="shared" si="8"/>
        <v>5000</v>
      </c>
      <c r="N20" s="50"/>
      <c r="O20" s="23"/>
    </row>
    <row r="21" spans="1:15" x14ac:dyDescent="0.2">
      <c r="A21" s="10">
        <v>20</v>
      </c>
      <c r="B21" s="13">
        <v>210</v>
      </c>
      <c r="C21" s="11">
        <v>2</v>
      </c>
      <c r="D21" s="12" t="s">
        <v>21</v>
      </c>
      <c r="E21" s="12">
        <v>393</v>
      </c>
      <c r="F21" s="12">
        <v>37</v>
      </c>
      <c r="G21" s="20">
        <f t="shared" si="0"/>
        <v>430</v>
      </c>
      <c r="H21" s="21">
        <f t="shared" si="4"/>
        <v>473.00000000000006</v>
      </c>
      <c r="I21" s="65">
        <v>4700</v>
      </c>
      <c r="J21" s="34">
        <f t="shared" si="5"/>
        <v>2021000</v>
      </c>
      <c r="K21" s="34">
        <f t="shared" si="6"/>
        <v>1919950</v>
      </c>
      <c r="L21" s="34">
        <f t="shared" si="7"/>
        <v>1616800</v>
      </c>
      <c r="M21" s="66">
        <f t="shared" si="8"/>
        <v>4000</v>
      </c>
      <c r="N21" s="50"/>
      <c r="O21" s="23"/>
    </row>
    <row r="22" spans="1:15" x14ac:dyDescent="0.2">
      <c r="A22" s="10">
        <v>21</v>
      </c>
      <c r="B22" s="13">
        <v>301</v>
      </c>
      <c r="C22" s="11">
        <v>3</v>
      </c>
      <c r="D22" s="12" t="s">
        <v>21</v>
      </c>
      <c r="E22" s="12">
        <v>393</v>
      </c>
      <c r="F22" s="12">
        <v>37</v>
      </c>
      <c r="G22" s="20">
        <f t="shared" si="0"/>
        <v>430</v>
      </c>
      <c r="H22" s="21">
        <f t="shared" si="4"/>
        <v>473.00000000000006</v>
      </c>
      <c r="I22" s="65">
        <v>4700</v>
      </c>
      <c r="J22" s="34">
        <f t="shared" si="5"/>
        <v>2021000</v>
      </c>
      <c r="K22" s="34">
        <f t="shared" si="6"/>
        <v>1919950</v>
      </c>
      <c r="L22" s="34">
        <f t="shared" si="7"/>
        <v>1616800</v>
      </c>
      <c r="M22" s="66">
        <f t="shared" si="8"/>
        <v>4000</v>
      </c>
      <c r="N22" s="50"/>
      <c r="O22" s="23"/>
    </row>
    <row r="23" spans="1:15" x14ac:dyDescent="0.2">
      <c r="A23" s="10">
        <v>22</v>
      </c>
      <c r="B23" s="13">
        <v>302</v>
      </c>
      <c r="C23" s="11">
        <v>3</v>
      </c>
      <c r="D23" s="12" t="s">
        <v>21</v>
      </c>
      <c r="E23" s="12">
        <v>414</v>
      </c>
      <c r="F23" s="12">
        <v>84</v>
      </c>
      <c r="G23" s="20">
        <f t="shared" si="0"/>
        <v>498</v>
      </c>
      <c r="H23" s="21">
        <f t="shared" si="4"/>
        <v>547.80000000000007</v>
      </c>
      <c r="I23" s="65">
        <v>4700</v>
      </c>
      <c r="J23" s="34">
        <f t="shared" si="5"/>
        <v>2340600</v>
      </c>
      <c r="K23" s="34">
        <f t="shared" si="6"/>
        <v>2223570</v>
      </c>
      <c r="L23" s="34">
        <f t="shared" si="7"/>
        <v>1872480</v>
      </c>
      <c r="M23" s="66">
        <f t="shared" si="8"/>
        <v>5000</v>
      </c>
    </row>
    <row r="24" spans="1:15" x14ac:dyDescent="0.2">
      <c r="A24" s="10">
        <v>23</v>
      </c>
      <c r="B24" s="13">
        <v>303</v>
      </c>
      <c r="C24" s="11">
        <v>3</v>
      </c>
      <c r="D24" s="12" t="s">
        <v>21</v>
      </c>
      <c r="E24" s="12">
        <v>414</v>
      </c>
      <c r="F24" s="12">
        <v>84</v>
      </c>
      <c r="G24" s="20">
        <f t="shared" si="0"/>
        <v>498</v>
      </c>
      <c r="H24" s="21">
        <f t="shared" si="4"/>
        <v>547.80000000000007</v>
      </c>
      <c r="I24" s="65">
        <v>4700</v>
      </c>
      <c r="J24" s="34">
        <f t="shared" si="5"/>
        <v>2340600</v>
      </c>
      <c r="K24" s="34">
        <f t="shared" si="6"/>
        <v>2223570</v>
      </c>
      <c r="L24" s="34">
        <f t="shared" si="7"/>
        <v>1872480</v>
      </c>
      <c r="M24" s="66">
        <f t="shared" si="8"/>
        <v>5000</v>
      </c>
    </row>
    <row r="25" spans="1:15" x14ac:dyDescent="0.2">
      <c r="A25" s="10">
        <v>24</v>
      </c>
      <c r="B25" s="13">
        <v>304</v>
      </c>
      <c r="C25" s="11">
        <v>3</v>
      </c>
      <c r="D25" s="12" t="s">
        <v>21</v>
      </c>
      <c r="E25" s="12">
        <v>322</v>
      </c>
      <c r="F25" s="12">
        <v>23</v>
      </c>
      <c r="G25" s="20">
        <f t="shared" si="0"/>
        <v>345</v>
      </c>
      <c r="H25" s="21">
        <f t="shared" si="4"/>
        <v>379.50000000000006</v>
      </c>
      <c r="I25" s="65">
        <v>4700</v>
      </c>
      <c r="J25" s="34">
        <f t="shared" si="5"/>
        <v>1621500</v>
      </c>
      <c r="K25" s="34">
        <f t="shared" si="6"/>
        <v>1540425</v>
      </c>
      <c r="L25" s="34">
        <f t="shared" si="7"/>
        <v>1297200</v>
      </c>
      <c r="M25" s="66">
        <f t="shared" si="8"/>
        <v>3500</v>
      </c>
    </row>
    <row r="26" spans="1:15" x14ac:dyDescent="0.2">
      <c r="A26" s="10">
        <v>25</v>
      </c>
      <c r="B26" s="13">
        <v>305</v>
      </c>
      <c r="C26" s="11">
        <v>3</v>
      </c>
      <c r="D26" s="12" t="s">
        <v>21</v>
      </c>
      <c r="E26" s="12">
        <v>322</v>
      </c>
      <c r="F26" s="12">
        <v>23</v>
      </c>
      <c r="G26" s="20">
        <f t="shared" si="0"/>
        <v>345</v>
      </c>
      <c r="H26" s="21">
        <f t="shared" si="4"/>
        <v>379.50000000000006</v>
      </c>
      <c r="I26" s="65">
        <v>4700</v>
      </c>
      <c r="J26" s="34">
        <f t="shared" si="5"/>
        <v>1621500</v>
      </c>
      <c r="K26" s="34">
        <f t="shared" si="6"/>
        <v>1540425</v>
      </c>
      <c r="L26" s="34">
        <f t="shared" si="7"/>
        <v>1297200</v>
      </c>
      <c r="M26" s="66">
        <f t="shared" si="8"/>
        <v>3500</v>
      </c>
    </row>
    <row r="27" spans="1:15" x14ac:dyDescent="0.2">
      <c r="A27" s="10">
        <v>26</v>
      </c>
      <c r="B27" s="13">
        <v>306</v>
      </c>
      <c r="C27" s="11">
        <v>3</v>
      </c>
      <c r="D27" s="12" t="s">
        <v>21</v>
      </c>
      <c r="E27" s="12">
        <v>322</v>
      </c>
      <c r="F27" s="12">
        <v>23</v>
      </c>
      <c r="G27" s="20">
        <f t="shared" si="0"/>
        <v>345</v>
      </c>
      <c r="H27" s="21">
        <f t="shared" si="4"/>
        <v>379.50000000000006</v>
      </c>
      <c r="I27" s="65">
        <v>4700</v>
      </c>
      <c r="J27" s="34">
        <f t="shared" si="5"/>
        <v>1621500</v>
      </c>
      <c r="K27" s="34">
        <f t="shared" si="6"/>
        <v>1540425</v>
      </c>
      <c r="L27" s="34">
        <f t="shared" si="7"/>
        <v>1297200</v>
      </c>
      <c r="M27" s="66">
        <f t="shared" si="8"/>
        <v>3500</v>
      </c>
    </row>
    <row r="28" spans="1:15" x14ac:dyDescent="0.2">
      <c r="A28" s="10">
        <v>27</v>
      </c>
      <c r="B28" s="13">
        <v>307</v>
      </c>
      <c r="C28" s="11">
        <v>3</v>
      </c>
      <c r="D28" s="12" t="s">
        <v>21</v>
      </c>
      <c r="E28" s="12">
        <v>322</v>
      </c>
      <c r="F28" s="12">
        <v>23</v>
      </c>
      <c r="G28" s="20">
        <f t="shared" si="0"/>
        <v>345</v>
      </c>
      <c r="H28" s="21">
        <f t="shared" si="4"/>
        <v>379.50000000000006</v>
      </c>
      <c r="I28" s="65">
        <v>4700</v>
      </c>
      <c r="J28" s="34">
        <f t="shared" si="5"/>
        <v>1621500</v>
      </c>
      <c r="K28" s="34">
        <f t="shared" si="6"/>
        <v>1540425</v>
      </c>
      <c r="L28" s="34">
        <f t="shared" si="7"/>
        <v>1297200</v>
      </c>
      <c r="M28" s="66">
        <f t="shared" si="8"/>
        <v>3500</v>
      </c>
    </row>
    <row r="29" spans="1:15" x14ac:dyDescent="0.2">
      <c r="A29" s="10">
        <v>28</v>
      </c>
      <c r="B29" s="13">
        <v>308</v>
      </c>
      <c r="C29" s="11">
        <v>3</v>
      </c>
      <c r="D29" s="12" t="s">
        <v>21</v>
      </c>
      <c r="E29" s="12">
        <v>414</v>
      </c>
      <c r="F29" s="12">
        <v>84</v>
      </c>
      <c r="G29" s="20">
        <f t="shared" si="0"/>
        <v>498</v>
      </c>
      <c r="H29" s="21">
        <f t="shared" si="4"/>
        <v>547.80000000000007</v>
      </c>
      <c r="I29" s="65">
        <v>4700</v>
      </c>
      <c r="J29" s="34">
        <f t="shared" si="5"/>
        <v>2340600</v>
      </c>
      <c r="K29" s="34">
        <f t="shared" si="6"/>
        <v>2223570</v>
      </c>
      <c r="L29" s="34">
        <f t="shared" si="7"/>
        <v>1872480</v>
      </c>
      <c r="M29" s="66">
        <f t="shared" si="8"/>
        <v>5000</v>
      </c>
    </row>
    <row r="30" spans="1:15" x14ac:dyDescent="0.2">
      <c r="A30" s="10">
        <v>29</v>
      </c>
      <c r="B30" s="13">
        <v>309</v>
      </c>
      <c r="C30" s="11">
        <v>3</v>
      </c>
      <c r="D30" s="12" t="s">
        <v>21</v>
      </c>
      <c r="E30" s="12">
        <v>414</v>
      </c>
      <c r="F30" s="12">
        <v>84</v>
      </c>
      <c r="G30" s="20">
        <f t="shared" si="0"/>
        <v>498</v>
      </c>
      <c r="H30" s="21">
        <f t="shared" si="4"/>
        <v>547.80000000000007</v>
      </c>
      <c r="I30" s="65">
        <v>4700</v>
      </c>
      <c r="J30" s="34">
        <f t="shared" si="5"/>
        <v>2340600</v>
      </c>
      <c r="K30" s="34">
        <f t="shared" si="6"/>
        <v>2223570</v>
      </c>
      <c r="L30" s="34">
        <f t="shared" si="7"/>
        <v>1872480</v>
      </c>
      <c r="M30" s="66">
        <f t="shared" si="8"/>
        <v>5000</v>
      </c>
    </row>
    <row r="31" spans="1:15" x14ac:dyDescent="0.2">
      <c r="A31" s="10">
        <v>30</v>
      </c>
      <c r="B31" s="13">
        <v>310</v>
      </c>
      <c r="C31" s="11">
        <v>3</v>
      </c>
      <c r="D31" s="12" t="s">
        <v>21</v>
      </c>
      <c r="E31" s="12">
        <v>393</v>
      </c>
      <c r="F31" s="12">
        <v>37</v>
      </c>
      <c r="G31" s="20">
        <f t="shared" si="0"/>
        <v>430</v>
      </c>
      <c r="H31" s="21">
        <f t="shared" si="4"/>
        <v>473.00000000000006</v>
      </c>
      <c r="I31" s="65">
        <v>4700</v>
      </c>
      <c r="J31" s="34">
        <f t="shared" si="5"/>
        <v>2021000</v>
      </c>
      <c r="K31" s="34">
        <f t="shared" si="6"/>
        <v>1919950</v>
      </c>
      <c r="L31" s="34">
        <f t="shared" si="7"/>
        <v>1616800</v>
      </c>
      <c r="M31" s="66">
        <f t="shared" si="8"/>
        <v>4000</v>
      </c>
    </row>
    <row r="32" spans="1:15" x14ac:dyDescent="0.2">
      <c r="A32" s="10">
        <v>31</v>
      </c>
      <c r="B32" s="13">
        <v>401</v>
      </c>
      <c r="C32" s="11">
        <v>4</v>
      </c>
      <c r="D32" s="12" t="s">
        <v>21</v>
      </c>
      <c r="E32" s="12">
        <v>393</v>
      </c>
      <c r="F32" s="12">
        <v>37</v>
      </c>
      <c r="G32" s="20">
        <f t="shared" si="0"/>
        <v>430</v>
      </c>
      <c r="H32" s="21">
        <f t="shared" si="4"/>
        <v>473.00000000000006</v>
      </c>
      <c r="I32" s="65">
        <v>4700</v>
      </c>
      <c r="J32" s="34">
        <f t="shared" si="5"/>
        <v>2021000</v>
      </c>
      <c r="K32" s="34">
        <f t="shared" si="6"/>
        <v>1919950</v>
      </c>
      <c r="L32" s="34">
        <f t="shared" si="7"/>
        <v>1616800</v>
      </c>
      <c r="M32" s="66">
        <f t="shared" si="8"/>
        <v>4000</v>
      </c>
    </row>
    <row r="33" spans="1:13" x14ac:dyDescent="0.2">
      <c r="A33" s="10">
        <v>32</v>
      </c>
      <c r="B33" s="13">
        <v>402</v>
      </c>
      <c r="C33" s="11">
        <v>4</v>
      </c>
      <c r="D33" s="12" t="s">
        <v>21</v>
      </c>
      <c r="E33" s="12">
        <v>414</v>
      </c>
      <c r="F33" s="12">
        <v>84</v>
      </c>
      <c r="G33" s="20">
        <f t="shared" si="0"/>
        <v>498</v>
      </c>
      <c r="H33" s="21">
        <f t="shared" si="4"/>
        <v>547.80000000000007</v>
      </c>
      <c r="I33" s="65">
        <v>4700</v>
      </c>
      <c r="J33" s="34">
        <f t="shared" si="5"/>
        <v>2340600</v>
      </c>
      <c r="K33" s="34">
        <f t="shared" si="6"/>
        <v>2223570</v>
      </c>
      <c r="L33" s="34">
        <f t="shared" si="7"/>
        <v>1872480</v>
      </c>
      <c r="M33" s="66">
        <f t="shared" si="8"/>
        <v>5000</v>
      </c>
    </row>
    <row r="34" spans="1:13" x14ac:dyDescent="0.2">
      <c r="A34" s="10">
        <v>33</v>
      </c>
      <c r="B34" s="13">
        <v>403</v>
      </c>
      <c r="C34" s="11">
        <v>4</v>
      </c>
      <c r="D34" s="12" t="s">
        <v>21</v>
      </c>
      <c r="E34" s="12">
        <v>414</v>
      </c>
      <c r="F34" s="12">
        <v>84</v>
      </c>
      <c r="G34" s="20">
        <f t="shared" si="0"/>
        <v>498</v>
      </c>
      <c r="H34" s="21">
        <f t="shared" si="4"/>
        <v>547.80000000000007</v>
      </c>
      <c r="I34" s="65">
        <v>4700</v>
      </c>
      <c r="J34" s="34">
        <f t="shared" si="5"/>
        <v>2340600</v>
      </c>
      <c r="K34" s="34">
        <f t="shared" si="6"/>
        <v>2223570</v>
      </c>
      <c r="L34" s="34">
        <f t="shared" si="7"/>
        <v>1872480</v>
      </c>
      <c r="M34" s="66">
        <f t="shared" si="8"/>
        <v>5000</v>
      </c>
    </row>
    <row r="35" spans="1:13" x14ac:dyDescent="0.2">
      <c r="A35" s="10">
        <v>34</v>
      </c>
      <c r="B35" s="13">
        <v>404</v>
      </c>
      <c r="C35" s="11">
        <v>4</v>
      </c>
      <c r="D35" s="12" t="s">
        <v>21</v>
      </c>
      <c r="E35" s="12">
        <v>322</v>
      </c>
      <c r="F35" s="12">
        <v>23</v>
      </c>
      <c r="G35" s="20">
        <f t="shared" si="0"/>
        <v>345</v>
      </c>
      <c r="H35" s="21">
        <f t="shared" si="4"/>
        <v>379.50000000000006</v>
      </c>
      <c r="I35" s="65">
        <v>4700</v>
      </c>
      <c r="J35" s="34">
        <f t="shared" si="5"/>
        <v>1621500</v>
      </c>
      <c r="K35" s="34">
        <f t="shared" si="6"/>
        <v>1540425</v>
      </c>
      <c r="L35" s="34">
        <f t="shared" si="7"/>
        <v>1297200</v>
      </c>
      <c r="M35" s="66">
        <f t="shared" si="8"/>
        <v>3500</v>
      </c>
    </row>
    <row r="36" spans="1:13" x14ac:dyDescent="0.2">
      <c r="A36" s="10">
        <v>35</v>
      </c>
      <c r="B36" s="13">
        <v>405</v>
      </c>
      <c r="C36" s="11">
        <v>4</v>
      </c>
      <c r="D36" s="12" t="s">
        <v>21</v>
      </c>
      <c r="E36" s="12">
        <v>322</v>
      </c>
      <c r="F36" s="12">
        <v>23</v>
      </c>
      <c r="G36" s="20">
        <f t="shared" si="0"/>
        <v>345</v>
      </c>
      <c r="H36" s="21">
        <f t="shared" si="4"/>
        <v>379.50000000000006</v>
      </c>
      <c r="I36" s="65">
        <v>4700</v>
      </c>
      <c r="J36" s="34">
        <f t="shared" si="5"/>
        <v>1621500</v>
      </c>
      <c r="K36" s="34">
        <f t="shared" si="6"/>
        <v>1540425</v>
      </c>
      <c r="L36" s="34">
        <f t="shared" si="7"/>
        <v>1297200</v>
      </c>
      <c r="M36" s="66">
        <f t="shared" si="8"/>
        <v>3500</v>
      </c>
    </row>
    <row r="37" spans="1:13" x14ac:dyDescent="0.2">
      <c r="A37" s="10">
        <v>36</v>
      </c>
      <c r="B37" s="13">
        <v>406</v>
      </c>
      <c r="C37" s="11">
        <v>4</v>
      </c>
      <c r="D37" s="12" t="s">
        <v>21</v>
      </c>
      <c r="E37" s="12">
        <v>322</v>
      </c>
      <c r="F37" s="12">
        <v>23</v>
      </c>
      <c r="G37" s="20">
        <f t="shared" si="0"/>
        <v>345</v>
      </c>
      <c r="H37" s="21">
        <f t="shared" si="4"/>
        <v>379.50000000000006</v>
      </c>
      <c r="I37" s="65">
        <v>4700</v>
      </c>
      <c r="J37" s="34">
        <f t="shared" si="5"/>
        <v>1621500</v>
      </c>
      <c r="K37" s="34">
        <f t="shared" si="6"/>
        <v>1540425</v>
      </c>
      <c r="L37" s="34">
        <f t="shared" si="7"/>
        <v>1297200</v>
      </c>
      <c r="M37" s="66">
        <f t="shared" si="8"/>
        <v>3500</v>
      </c>
    </row>
    <row r="38" spans="1:13" x14ac:dyDescent="0.2">
      <c r="A38" s="10">
        <v>37</v>
      </c>
      <c r="B38" s="13">
        <v>407</v>
      </c>
      <c r="C38" s="11">
        <v>4</v>
      </c>
      <c r="D38" s="12" t="s">
        <v>21</v>
      </c>
      <c r="E38" s="12">
        <v>322</v>
      </c>
      <c r="F38" s="12">
        <v>23</v>
      </c>
      <c r="G38" s="20">
        <f t="shared" si="0"/>
        <v>345</v>
      </c>
      <c r="H38" s="21">
        <f t="shared" si="4"/>
        <v>379.50000000000006</v>
      </c>
      <c r="I38" s="65">
        <v>4700</v>
      </c>
      <c r="J38" s="34">
        <f t="shared" si="5"/>
        <v>1621500</v>
      </c>
      <c r="K38" s="34">
        <f t="shared" si="6"/>
        <v>1540425</v>
      </c>
      <c r="L38" s="34">
        <f t="shared" si="7"/>
        <v>1297200</v>
      </c>
      <c r="M38" s="66">
        <f t="shared" si="8"/>
        <v>3500</v>
      </c>
    </row>
    <row r="39" spans="1:13" x14ac:dyDescent="0.2">
      <c r="A39" s="10">
        <v>38</v>
      </c>
      <c r="B39" s="13">
        <v>408</v>
      </c>
      <c r="C39" s="11">
        <v>4</v>
      </c>
      <c r="D39" s="12" t="s">
        <v>21</v>
      </c>
      <c r="E39" s="12">
        <v>414</v>
      </c>
      <c r="F39" s="12">
        <v>84</v>
      </c>
      <c r="G39" s="20">
        <f t="shared" si="0"/>
        <v>498</v>
      </c>
      <c r="H39" s="21">
        <f t="shared" si="4"/>
        <v>547.80000000000007</v>
      </c>
      <c r="I39" s="65">
        <v>4700</v>
      </c>
      <c r="J39" s="34">
        <f t="shared" si="5"/>
        <v>2340600</v>
      </c>
      <c r="K39" s="34">
        <f t="shared" si="6"/>
        <v>2223570</v>
      </c>
      <c r="L39" s="34">
        <f t="shared" si="7"/>
        <v>1872480</v>
      </c>
      <c r="M39" s="66">
        <f t="shared" si="8"/>
        <v>5000</v>
      </c>
    </row>
    <row r="40" spans="1:13" x14ac:dyDescent="0.2">
      <c r="A40" s="10">
        <v>39</v>
      </c>
      <c r="B40" s="13">
        <v>409</v>
      </c>
      <c r="C40" s="11">
        <v>4</v>
      </c>
      <c r="D40" s="12" t="s">
        <v>21</v>
      </c>
      <c r="E40" s="12">
        <v>414</v>
      </c>
      <c r="F40" s="12">
        <v>84</v>
      </c>
      <c r="G40" s="20">
        <f t="shared" si="0"/>
        <v>498</v>
      </c>
      <c r="H40" s="21">
        <f t="shared" si="4"/>
        <v>547.80000000000007</v>
      </c>
      <c r="I40" s="65">
        <v>4700</v>
      </c>
      <c r="J40" s="34">
        <f t="shared" si="5"/>
        <v>2340600</v>
      </c>
      <c r="K40" s="34">
        <f t="shared" si="6"/>
        <v>2223570</v>
      </c>
      <c r="L40" s="34">
        <f t="shared" si="7"/>
        <v>1872480</v>
      </c>
      <c r="M40" s="66">
        <f t="shared" si="8"/>
        <v>5000</v>
      </c>
    </row>
    <row r="41" spans="1:13" x14ac:dyDescent="0.2">
      <c r="A41" s="10">
        <v>40</v>
      </c>
      <c r="B41" s="13">
        <v>410</v>
      </c>
      <c r="C41" s="11">
        <v>4</v>
      </c>
      <c r="D41" s="12" t="s">
        <v>21</v>
      </c>
      <c r="E41" s="12">
        <v>393</v>
      </c>
      <c r="F41" s="12">
        <v>37</v>
      </c>
      <c r="G41" s="20">
        <f t="shared" si="0"/>
        <v>430</v>
      </c>
      <c r="H41" s="21">
        <f t="shared" si="4"/>
        <v>473.00000000000006</v>
      </c>
      <c r="I41" s="65">
        <v>4700</v>
      </c>
      <c r="J41" s="34">
        <f t="shared" si="5"/>
        <v>2021000</v>
      </c>
      <c r="K41" s="34">
        <f t="shared" si="6"/>
        <v>1919950</v>
      </c>
      <c r="L41" s="34">
        <f t="shared" si="7"/>
        <v>1616800</v>
      </c>
      <c r="M41" s="66">
        <f t="shared" si="8"/>
        <v>4000</v>
      </c>
    </row>
    <row r="42" spans="1:13" x14ac:dyDescent="0.2">
      <c r="A42" s="10">
        <v>41</v>
      </c>
      <c r="B42" s="13">
        <v>501</v>
      </c>
      <c r="C42" s="11">
        <v>5</v>
      </c>
      <c r="D42" s="12" t="s">
        <v>21</v>
      </c>
      <c r="E42" s="12">
        <v>393</v>
      </c>
      <c r="F42" s="12">
        <v>37</v>
      </c>
      <c r="G42" s="20">
        <f t="shared" si="0"/>
        <v>430</v>
      </c>
      <c r="H42" s="21">
        <f t="shared" si="4"/>
        <v>473.00000000000006</v>
      </c>
      <c r="I42" s="65">
        <v>4700</v>
      </c>
      <c r="J42" s="34">
        <f t="shared" si="5"/>
        <v>2021000</v>
      </c>
      <c r="K42" s="34">
        <f t="shared" si="6"/>
        <v>1919950</v>
      </c>
      <c r="L42" s="34">
        <f t="shared" si="7"/>
        <v>1616800</v>
      </c>
      <c r="M42" s="66">
        <f t="shared" si="8"/>
        <v>4000</v>
      </c>
    </row>
    <row r="43" spans="1:13" x14ac:dyDescent="0.2">
      <c r="A43" s="10">
        <v>42</v>
      </c>
      <c r="B43" s="13">
        <v>502</v>
      </c>
      <c r="C43" s="11">
        <v>5</v>
      </c>
      <c r="D43" s="12" t="s">
        <v>21</v>
      </c>
      <c r="E43" s="12">
        <v>414</v>
      </c>
      <c r="F43" s="12">
        <v>84</v>
      </c>
      <c r="G43" s="20">
        <f t="shared" si="0"/>
        <v>498</v>
      </c>
      <c r="H43" s="21">
        <f t="shared" si="4"/>
        <v>547.80000000000007</v>
      </c>
      <c r="I43" s="65">
        <v>4700</v>
      </c>
      <c r="J43" s="34">
        <f t="shared" si="5"/>
        <v>2340600</v>
      </c>
      <c r="K43" s="34">
        <f t="shared" si="6"/>
        <v>2223570</v>
      </c>
      <c r="L43" s="34">
        <f t="shared" si="7"/>
        <v>1872480</v>
      </c>
      <c r="M43" s="66">
        <f t="shared" si="8"/>
        <v>5000</v>
      </c>
    </row>
    <row r="44" spans="1:13" x14ac:dyDescent="0.2">
      <c r="A44" s="10">
        <v>43</v>
      </c>
      <c r="B44" s="13">
        <v>503</v>
      </c>
      <c r="C44" s="11">
        <v>5</v>
      </c>
      <c r="D44" s="12" t="s">
        <v>21</v>
      </c>
      <c r="E44" s="12">
        <v>414</v>
      </c>
      <c r="F44" s="12">
        <v>84</v>
      </c>
      <c r="G44" s="20">
        <f t="shared" si="0"/>
        <v>498</v>
      </c>
      <c r="H44" s="21">
        <f t="shared" si="4"/>
        <v>547.80000000000007</v>
      </c>
      <c r="I44" s="65">
        <v>4700</v>
      </c>
      <c r="J44" s="34">
        <f t="shared" si="5"/>
        <v>2340600</v>
      </c>
      <c r="K44" s="34">
        <f t="shared" si="6"/>
        <v>2223570</v>
      </c>
      <c r="L44" s="34">
        <f t="shared" si="7"/>
        <v>1872480</v>
      </c>
      <c r="M44" s="66">
        <f t="shared" si="8"/>
        <v>5000</v>
      </c>
    </row>
    <row r="45" spans="1:13" x14ac:dyDescent="0.2">
      <c r="A45" s="10">
        <v>44</v>
      </c>
      <c r="B45" s="13">
        <v>504</v>
      </c>
      <c r="C45" s="11">
        <v>5</v>
      </c>
      <c r="D45" s="12" t="s">
        <v>21</v>
      </c>
      <c r="E45" s="12">
        <v>322</v>
      </c>
      <c r="F45" s="12">
        <v>23</v>
      </c>
      <c r="G45" s="20">
        <f t="shared" si="0"/>
        <v>345</v>
      </c>
      <c r="H45" s="21">
        <f t="shared" si="4"/>
        <v>379.50000000000006</v>
      </c>
      <c r="I45" s="65">
        <v>4700</v>
      </c>
      <c r="J45" s="34">
        <f t="shared" si="5"/>
        <v>1621500</v>
      </c>
      <c r="K45" s="34">
        <f t="shared" si="6"/>
        <v>1540425</v>
      </c>
      <c r="L45" s="34">
        <f t="shared" si="7"/>
        <v>1297200</v>
      </c>
      <c r="M45" s="66">
        <f t="shared" si="8"/>
        <v>3500</v>
      </c>
    </row>
    <row r="46" spans="1:13" x14ac:dyDescent="0.2">
      <c r="A46" s="10">
        <v>45</v>
      </c>
      <c r="B46" s="13">
        <v>505</v>
      </c>
      <c r="C46" s="11">
        <v>5</v>
      </c>
      <c r="D46" s="12" t="s">
        <v>21</v>
      </c>
      <c r="E46" s="12">
        <v>322</v>
      </c>
      <c r="F46" s="12">
        <v>23</v>
      </c>
      <c r="G46" s="20">
        <f t="shared" si="0"/>
        <v>345</v>
      </c>
      <c r="H46" s="21">
        <f t="shared" si="4"/>
        <v>379.50000000000006</v>
      </c>
      <c r="I46" s="65">
        <v>4700</v>
      </c>
      <c r="J46" s="34">
        <f t="shared" si="5"/>
        <v>1621500</v>
      </c>
      <c r="K46" s="34">
        <f t="shared" si="6"/>
        <v>1540425</v>
      </c>
      <c r="L46" s="34">
        <f t="shared" si="7"/>
        <v>1297200</v>
      </c>
      <c r="M46" s="66">
        <f t="shared" si="8"/>
        <v>3500</v>
      </c>
    </row>
    <row r="47" spans="1:13" x14ac:dyDescent="0.2">
      <c r="A47" s="10">
        <v>46</v>
      </c>
      <c r="B47" s="13">
        <v>506</v>
      </c>
      <c r="C47" s="11">
        <v>5</v>
      </c>
      <c r="D47" s="12" t="s">
        <v>21</v>
      </c>
      <c r="E47" s="12">
        <v>322</v>
      </c>
      <c r="F47" s="12">
        <v>23</v>
      </c>
      <c r="G47" s="20">
        <f t="shared" si="0"/>
        <v>345</v>
      </c>
      <c r="H47" s="21">
        <f t="shared" si="4"/>
        <v>379.50000000000006</v>
      </c>
      <c r="I47" s="65">
        <v>4700</v>
      </c>
      <c r="J47" s="34">
        <f t="shared" si="5"/>
        <v>1621500</v>
      </c>
      <c r="K47" s="34">
        <f t="shared" si="6"/>
        <v>1540425</v>
      </c>
      <c r="L47" s="34">
        <f t="shared" si="7"/>
        <v>1297200</v>
      </c>
      <c r="M47" s="66">
        <f t="shared" si="8"/>
        <v>3500</v>
      </c>
    </row>
    <row r="48" spans="1:13" x14ac:dyDescent="0.2">
      <c r="A48" s="10">
        <v>47</v>
      </c>
      <c r="B48" s="13">
        <v>507</v>
      </c>
      <c r="C48" s="11">
        <v>5</v>
      </c>
      <c r="D48" s="12" t="s">
        <v>21</v>
      </c>
      <c r="E48" s="12">
        <v>322</v>
      </c>
      <c r="F48" s="12">
        <v>23</v>
      </c>
      <c r="G48" s="20">
        <f t="shared" si="0"/>
        <v>345</v>
      </c>
      <c r="H48" s="21">
        <f t="shared" si="4"/>
        <v>379.50000000000006</v>
      </c>
      <c r="I48" s="65">
        <v>4700</v>
      </c>
      <c r="J48" s="34">
        <f t="shared" si="5"/>
        <v>1621500</v>
      </c>
      <c r="K48" s="34">
        <f t="shared" si="6"/>
        <v>1540425</v>
      </c>
      <c r="L48" s="34">
        <f t="shared" si="7"/>
        <v>1297200</v>
      </c>
      <c r="M48" s="66">
        <f t="shared" si="8"/>
        <v>3500</v>
      </c>
    </row>
    <row r="49" spans="1:13" x14ac:dyDescent="0.2">
      <c r="A49" s="10">
        <v>48</v>
      </c>
      <c r="B49" s="13">
        <v>508</v>
      </c>
      <c r="C49" s="11">
        <v>5</v>
      </c>
      <c r="D49" s="12" t="s">
        <v>21</v>
      </c>
      <c r="E49" s="12">
        <v>414</v>
      </c>
      <c r="F49" s="12">
        <v>84</v>
      </c>
      <c r="G49" s="20">
        <f t="shared" si="0"/>
        <v>498</v>
      </c>
      <c r="H49" s="21">
        <f t="shared" si="4"/>
        <v>547.80000000000007</v>
      </c>
      <c r="I49" s="65">
        <v>4700</v>
      </c>
      <c r="J49" s="34">
        <f t="shared" si="5"/>
        <v>2340600</v>
      </c>
      <c r="K49" s="34">
        <f t="shared" si="6"/>
        <v>2223570</v>
      </c>
      <c r="L49" s="34">
        <f t="shared" si="7"/>
        <v>1872480</v>
      </c>
      <c r="M49" s="66">
        <f t="shared" si="8"/>
        <v>5000</v>
      </c>
    </row>
    <row r="50" spans="1:13" x14ac:dyDescent="0.2">
      <c r="A50" s="10">
        <v>49</v>
      </c>
      <c r="B50" s="13">
        <v>509</v>
      </c>
      <c r="C50" s="11">
        <v>5</v>
      </c>
      <c r="D50" s="12" t="s">
        <v>21</v>
      </c>
      <c r="E50" s="12">
        <v>414</v>
      </c>
      <c r="F50" s="12">
        <v>84</v>
      </c>
      <c r="G50" s="20">
        <f t="shared" si="0"/>
        <v>498</v>
      </c>
      <c r="H50" s="21">
        <f t="shared" si="4"/>
        <v>547.80000000000007</v>
      </c>
      <c r="I50" s="65">
        <v>4700</v>
      </c>
      <c r="J50" s="34">
        <f t="shared" si="5"/>
        <v>2340600</v>
      </c>
      <c r="K50" s="34">
        <f t="shared" si="6"/>
        <v>2223570</v>
      </c>
      <c r="L50" s="34">
        <f t="shared" si="7"/>
        <v>1872480</v>
      </c>
      <c r="M50" s="66">
        <f t="shared" si="8"/>
        <v>5000</v>
      </c>
    </row>
    <row r="51" spans="1:13" x14ac:dyDescent="0.2">
      <c r="A51" s="10">
        <v>50</v>
      </c>
      <c r="B51" s="13">
        <v>510</v>
      </c>
      <c r="C51" s="11">
        <v>5</v>
      </c>
      <c r="D51" s="12" t="s">
        <v>21</v>
      </c>
      <c r="E51" s="12">
        <v>393</v>
      </c>
      <c r="F51" s="12">
        <v>37</v>
      </c>
      <c r="G51" s="20">
        <f t="shared" si="0"/>
        <v>430</v>
      </c>
      <c r="H51" s="21">
        <f t="shared" si="4"/>
        <v>473.00000000000006</v>
      </c>
      <c r="I51" s="65">
        <v>4700</v>
      </c>
      <c r="J51" s="34">
        <f t="shared" si="5"/>
        <v>2021000</v>
      </c>
      <c r="K51" s="34">
        <f t="shared" si="6"/>
        <v>1919950</v>
      </c>
      <c r="L51" s="34">
        <f t="shared" si="7"/>
        <v>1616800</v>
      </c>
      <c r="M51" s="66">
        <f t="shared" si="8"/>
        <v>4000</v>
      </c>
    </row>
    <row r="52" spans="1:13" x14ac:dyDescent="0.2">
      <c r="A52" s="10">
        <v>51</v>
      </c>
      <c r="B52" s="13">
        <v>601</v>
      </c>
      <c r="C52" s="11">
        <v>6</v>
      </c>
      <c r="D52" s="12" t="s">
        <v>21</v>
      </c>
      <c r="E52" s="12">
        <v>393</v>
      </c>
      <c r="F52" s="12">
        <v>37</v>
      </c>
      <c r="G52" s="20">
        <f t="shared" si="0"/>
        <v>430</v>
      </c>
      <c r="H52" s="21">
        <f t="shared" si="4"/>
        <v>473.00000000000006</v>
      </c>
      <c r="I52" s="65">
        <v>4700</v>
      </c>
      <c r="J52" s="34">
        <f t="shared" si="5"/>
        <v>2021000</v>
      </c>
      <c r="K52" s="34">
        <f t="shared" si="6"/>
        <v>1919950</v>
      </c>
      <c r="L52" s="34">
        <f t="shared" si="7"/>
        <v>1616800</v>
      </c>
      <c r="M52" s="66">
        <f t="shared" si="8"/>
        <v>4000</v>
      </c>
    </row>
    <row r="53" spans="1:13" x14ac:dyDescent="0.2">
      <c r="A53" s="10">
        <v>52</v>
      </c>
      <c r="B53" s="13">
        <v>602</v>
      </c>
      <c r="C53" s="11">
        <v>6</v>
      </c>
      <c r="D53" s="12" t="s">
        <v>21</v>
      </c>
      <c r="E53" s="12">
        <v>414</v>
      </c>
      <c r="F53" s="12">
        <v>84</v>
      </c>
      <c r="G53" s="20">
        <f t="shared" si="0"/>
        <v>498</v>
      </c>
      <c r="H53" s="21">
        <f t="shared" si="4"/>
        <v>547.80000000000007</v>
      </c>
      <c r="I53" s="65">
        <v>4700</v>
      </c>
      <c r="J53" s="34">
        <f t="shared" si="5"/>
        <v>2340600</v>
      </c>
      <c r="K53" s="34">
        <f t="shared" si="6"/>
        <v>2223570</v>
      </c>
      <c r="L53" s="34">
        <f t="shared" si="7"/>
        <v>1872480</v>
      </c>
      <c r="M53" s="66">
        <f t="shared" si="8"/>
        <v>5000</v>
      </c>
    </row>
    <row r="54" spans="1:13" x14ac:dyDescent="0.2">
      <c r="A54" s="10">
        <v>53</v>
      </c>
      <c r="B54" s="13">
        <v>603</v>
      </c>
      <c r="C54" s="11">
        <v>6</v>
      </c>
      <c r="D54" s="12" t="s">
        <v>21</v>
      </c>
      <c r="E54" s="12">
        <v>414</v>
      </c>
      <c r="F54" s="12">
        <v>84</v>
      </c>
      <c r="G54" s="20">
        <f t="shared" si="0"/>
        <v>498</v>
      </c>
      <c r="H54" s="21">
        <f t="shared" si="4"/>
        <v>547.80000000000007</v>
      </c>
      <c r="I54" s="65">
        <v>4700</v>
      </c>
      <c r="J54" s="34">
        <f t="shared" si="5"/>
        <v>2340600</v>
      </c>
      <c r="K54" s="34">
        <f t="shared" si="6"/>
        <v>2223570</v>
      </c>
      <c r="L54" s="34">
        <f t="shared" si="7"/>
        <v>1872480</v>
      </c>
      <c r="M54" s="66">
        <f t="shared" si="8"/>
        <v>5000</v>
      </c>
    </row>
    <row r="55" spans="1:13" x14ac:dyDescent="0.2">
      <c r="A55" s="10">
        <v>54</v>
      </c>
      <c r="B55" s="13">
        <v>604</v>
      </c>
      <c r="C55" s="11">
        <v>6</v>
      </c>
      <c r="D55" s="12" t="s">
        <v>21</v>
      </c>
      <c r="E55" s="12">
        <v>322</v>
      </c>
      <c r="F55" s="12">
        <v>23</v>
      </c>
      <c r="G55" s="20">
        <f t="shared" si="0"/>
        <v>345</v>
      </c>
      <c r="H55" s="21">
        <f t="shared" si="4"/>
        <v>379.50000000000006</v>
      </c>
      <c r="I55" s="65">
        <v>4700</v>
      </c>
      <c r="J55" s="34">
        <f t="shared" si="5"/>
        <v>1621500</v>
      </c>
      <c r="K55" s="34">
        <f t="shared" si="6"/>
        <v>1540425</v>
      </c>
      <c r="L55" s="34">
        <f t="shared" si="7"/>
        <v>1297200</v>
      </c>
      <c r="M55" s="66">
        <f t="shared" si="8"/>
        <v>3500</v>
      </c>
    </row>
    <row r="56" spans="1:13" x14ac:dyDescent="0.2">
      <c r="A56" s="10">
        <v>55</v>
      </c>
      <c r="B56" s="13">
        <v>605</v>
      </c>
      <c r="C56" s="11">
        <v>6</v>
      </c>
      <c r="D56" s="12" t="s">
        <v>21</v>
      </c>
      <c r="E56" s="12">
        <v>322</v>
      </c>
      <c r="F56" s="12">
        <v>23</v>
      </c>
      <c r="G56" s="20">
        <f t="shared" si="0"/>
        <v>345</v>
      </c>
      <c r="H56" s="21">
        <f t="shared" si="4"/>
        <v>379.50000000000006</v>
      </c>
      <c r="I56" s="65">
        <v>4700</v>
      </c>
      <c r="J56" s="34">
        <f t="shared" si="5"/>
        <v>1621500</v>
      </c>
      <c r="K56" s="34">
        <f t="shared" si="6"/>
        <v>1540425</v>
      </c>
      <c r="L56" s="34">
        <f t="shared" si="7"/>
        <v>1297200</v>
      </c>
      <c r="M56" s="66">
        <f t="shared" si="8"/>
        <v>3500</v>
      </c>
    </row>
    <row r="57" spans="1:13" x14ac:dyDescent="0.2">
      <c r="A57" s="10">
        <v>56</v>
      </c>
      <c r="B57" s="13">
        <v>606</v>
      </c>
      <c r="C57" s="11">
        <v>6</v>
      </c>
      <c r="D57" s="12" t="s">
        <v>21</v>
      </c>
      <c r="E57" s="12">
        <v>322</v>
      </c>
      <c r="F57" s="12">
        <v>23</v>
      </c>
      <c r="G57" s="20">
        <f t="shared" si="0"/>
        <v>345</v>
      </c>
      <c r="H57" s="21">
        <f t="shared" si="4"/>
        <v>379.50000000000006</v>
      </c>
      <c r="I57" s="65">
        <v>4700</v>
      </c>
      <c r="J57" s="34">
        <f t="shared" si="5"/>
        <v>1621500</v>
      </c>
      <c r="K57" s="34">
        <f t="shared" si="6"/>
        <v>1540425</v>
      </c>
      <c r="L57" s="34">
        <f t="shared" si="7"/>
        <v>1297200</v>
      </c>
      <c r="M57" s="66">
        <f t="shared" si="8"/>
        <v>3500</v>
      </c>
    </row>
    <row r="58" spans="1:13" x14ac:dyDescent="0.2">
      <c r="A58" s="10">
        <v>57</v>
      </c>
      <c r="B58" s="13">
        <v>607</v>
      </c>
      <c r="C58" s="11">
        <v>6</v>
      </c>
      <c r="D58" s="12" t="s">
        <v>21</v>
      </c>
      <c r="E58" s="12">
        <v>322</v>
      </c>
      <c r="F58" s="12">
        <v>23</v>
      </c>
      <c r="G58" s="20">
        <f t="shared" si="0"/>
        <v>345</v>
      </c>
      <c r="H58" s="21">
        <f t="shared" si="4"/>
        <v>379.50000000000006</v>
      </c>
      <c r="I58" s="65">
        <v>4700</v>
      </c>
      <c r="J58" s="34">
        <f t="shared" si="5"/>
        <v>1621500</v>
      </c>
      <c r="K58" s="34">
        <f t="shared" si="6"/>
        <v>1540425</v>
      </c>
      <c r="L58" s="34">
        <f t="shared" si="7"/>
        <v>1297200</v>
      </c>
      <c r="M58" s="66">
        <f t="shared" si="8"/>
        <v>3500</v>
      </c>
    </row>
    <row r="59" spans="1:13" x14ac:dyDescent="0.2">
      <c r="A59" s="10">
        <v>58</v>
      </c>
      <c r="B59" s="13">
        <v>608</v>
      </c>
      <c r="C59" s="11">
        <v>6</v>
      </c>
      <c r="D59" s="12" t="s">
        <v>21</v>
      </c>
      <c r="E59" s="12">
        <v>414</v>
      </c>
      <c r="F59" s="12">
        <v>84</v>
      </c>
      <c r="G59" s="20">
        <f t="shared" si="0"/>
        <v>498</v>
      </c>
      <c r="H59" s="21">
        <f t="shared" si="4"/>
        <v>547.80000000000007</v>
      </c>
      <c r="I59" s="65">
        <v>4700</v>
      </c>
      <c r="J59" s="34">
        <f t="shared" si="5"/>
        <v>2340600</v>
      </c>
      <c r="K59" s="34">
        <f t="shared" si="6"/>
        <v>2223570</v>
      </c>
      <c r="L59" s="34">
        <f t="shared" si="7"/>
        <v>1872480</v>
      </c>
      <c r="M59" s="66">
        <f t="shared" si="8"/>
        <v>5000</v>
      </c>
    </row>
    <row r="60" spans="1:13" x14ac:dyDescent="0.2">
      <c r="A60" s="10">
        <v>59</v>
      </c>
      <c r="B60" s="13">
        <v>609</v>
      </c>
      <c r="C60" s="20">
        <v>6</v>
      </c>
      <c r="D60" s="12" t="s">
        <v>21</v>
      </c>
      <c r="E60" s="12">
        <v>414</v>
      </c>
      <c r="F60" s="12">
        <v>84</v>
      </c>
      <c r="G60" s="20">
        <f t="shared" si="0"/>
        <v>498</v>
      </c>
      <c r="H60" s="21">
        <f t="shared" si="4"/>
        <v>547.80000000000007</v>
      </c>
      <c r="I60" s="65">
        <v>4700</v>
      </c>
      <c r="J60" s="34">
        <f t="shared" si="5"/>
        <v>2340600</v>
      </c>
      <c r="K60" s="34">
        <f t="shared" si="6"/>
        <v>2223570</v>
      </c>
      <c r="L60" s="34">
        <f t="shared" si="7"/>
        <v>1872480</v>
      </c>
      <c r="M60" s="66">
        <f t="shared" si="8"/>
        <v>5000</v>
      </c>
    </row>
    <row r="61" spans="1:13" x14ac:dyDescent="0.2">
      <c r="A61" s="10">
        <v>60</v>
      </c>
      <c r="B61" s="13">
        <v>610</v>
      </c>
      <c r="C61" s="20">
        <v>6</v>
      </c>
      <c r="D61" s="12" t="s">
        <v>21</v>
      </c>
      <c r="E61" s="12">
        <v>393</v>
      </c>
      <c r="F61" s="12">
        <v>37</v>
      </c>
      <c r="G61" s="20">
        <f t="shared" si="0"/>
        <v>430</v>
      </c>
      <c r="H61" s="21">
        <f t="shared" si="4"/>
        <v>473.00000000000006</v>
      </c>
      <c r="I61" s="65">
        <v>4700</v>
      </c>
      <c r="J61" s="34">
        <f t="shared" si="5"/>
        <v>2021000</v>
      </c>
      <c r="K61" s="34">
        <f t="shared" si="6"/>
        <v>1919950</v>
      </c>
      <c r="L61" s="34">
        <f t="shared" si="7"/>
        <v>1616800</v>
      </c>
      <c r="M61" s="66">
        <f t="shared" si="8"/>
        <v>4000</v>
      </c>
    </row>
    <row r="62" spans="1:13" x14ac:dyDescent="0.2">
      <c r="A62" s="10">
        <v>61</v>
      </c>
      <c r="B62" s="13">
        <v>701</v>
      </c>
      <c r="C62" s="20">
        <v>7</v>
      </c>
      <c r="D62" s="12" t="s">
        <v>21</v>
      </c>
      <c r="E62" s="12">
        <v>393</v>
      </c>
      <c r="F62" s="12">
        <v>37</v>
      </c>
      <c r="G62" s="20">
        <f t="shared" si="0"/>
        <v>430</v>
      </c>
      <c r="H62" s="21">
        <f t="shared" si="4"/>
        <v>473.00000000000006</v>
      </c>
      <c r="I62" s="65">
        <v>4700</v>
      </c>
      <c r="J62" s="34">
        <f t="shared" si="5"/>
        <v>2021000</v>
      </c>
      <c r="K62" s="34">
        <f t="shared" si="6"/>
        <v>1919950</v>
      </c>
      <c r="L62" s="34">
        <f t="shared" si="7"/>
        <v>1616800</v>
      </c>
      <c r="M62" s="66">
        <f t="shared" si="8"/>
        <v>4000</v>
      </c>
    </row>
    <row r="63" spans="1:13" x14ac:dyDescent="0.2">
      <c r="A63" s="10">
        <v>62</v>
      </c>
      <c r="B63" s="13">
        <v>702</v>
      </c>
      <c r="C63" s="20">
        <v>7</v>
      </c>
      <c r="D63" s="12" t="s">
        <v>21</v>
      </c>
      <c r="E63" s="12">
        <v>414</v>
      </c>
      <c r="F63" s="12">
        <v>84</v>
      </c>
      <c r="G63" s="20">
        <f t="shared" si="0"/>
        <v>498</v>
      </c>
      <c r="H63" s="21">
        <f t="shared" si="4"/>
        <v>547.80000000000007</v>
      </c>
      <c r="I63" s="65">
        <v>4700</v>
      </c>
      <c r="J63" s="34">
        <f t="shared" si="5"/>
        <v>2340600</v>
      </c>
      <c r="K63" s="34">
        <f t="shared" si="6"/>
        <v>2223570</v>
      </c>
      <c r="L63" s="34">
        <f t="shared" si="7"/>
        <v>1872480</v>
      </c>
      <c r="M63" s="66">
        <f t="shared" si="8"/>
        <v>5000</v>
      </c>
    </row>
    <row r="64" spans="1:13" x14ac:dyDescent="0.2">
      <c r="A64" s="10">
        <v>63</v>
      </c>
      <c r="B64" s="13">
        <v>703</v>
      </c>
      <c r="C64" s="20">
        <v>7</v>
      </c>
      <c r="D64" s="12" t="s">
        <v>21</v>
      </c>
      <c r="E64" s="12">
        <v>414</v>
      </c>
      <c r="F64" s="12">
        <v>84</v>
      </c>
      <c r="G64" s="20">
        <f t="shared" si="0"/>
        <v>498</v>
      </c>
      <c r="H64" s="21">
        <f t="shared" si="4"/>
        <v>547.80000000000007</v>
      </c>
      <c r="I64" s="65">
        <v>4700</v>
      </c>
      <c r="J64" s="34">
        <f t="shared" si="5"/>
        <v>2340600</v>
      </c>
      <c r="K64" s="34">
        <f t="shared" si="6"/>
        <v>2223570</v>
      </c>
      <c r="L64" s="34">
        <f t="shared" si="7"/>
        <v>1872480</v>
      </c>
      <c r="M64" s="66">
        <f t="shared" si="8"/>
        <v>5000</v>
      </c>
    </row>
    <row r="65" spans="1:13" x14ac:dyDescent="0.2">
      <c r="A65" s="10">
        <v>64</v>
      </c>
      <c r="B65" s="13">
        <v>704</v>
      </c>
      <c r="C65" s="20">
        <v>7</v>
      </c>
      <c r="D65" s="12" t="s">
        <v>21</v>
      </c>
      <c r="E65" s="12">
        <v>322</v>
      </c>
      <c r="F65" s="12">
        <v>23</v>
      </c>
      <c r="G65" s="20">
        <f t="shared" si="0"/>
        <v>345</v>
      </c>
      <c r="H65" s="21">
        <f t="shared" si="4"/>
        <v>379.50000000000006</v>
      </c>
      <c r="I65" s="65">
        <v>4700</v>
      </c>
      <c r="J65" s="34">
        <f t="shared" si="5"/>
        <v>1621500</v>
      </c>
      <c r="K65" s="34">
        <f t="shared" si="6"/>
        <v>1540425</v>
      </c>
      <c r="L65" s="34">
        <f t="shared" si="7"/>
        <v>1297200</v>
      </c>
      <c r="M65" s="66">
        <f t="shared" si="8"/>
        <v>3500</v>
      </c>
    </row>
    <row r="66" spans="1:13" x14ac:dyDescent="0.2">
      <c r="A66" s="10">
        <v>65</v>
      </c>
      <c r="B66" s="13">
        <v>705</v>
      </c>
      <c r="C66" s="20">
        <v>7</v>
      </c>
      <c r="D66" s="12" t="s">
        <v>21</v>
      </c>
      <c r="E66" s="12">
        <v>322</v>
      </c>
      <c r="F66" s="12">
        <v>23</v>
      </c>
      <c r="G66" s="20">
        <f t="shared" si="0"/>
        <v>345</v>
      </c>
      <c r="H66" s="21">
        <f t="shared" si="4"/>
        <v>379.50000000000006</v>
      </c>
      <c r="I66" s="65">
        <v>4700</v>
      </c>
      <c r="J66" s="34">
        <f t="shared" si="5"/>
        <v>1621500</v>
      </c>
      <c r="K66" s="34">
        <f t="shared" si="6"/>
        <v>1540425</v>
      </c>
      <c r="L66" s="34">
        <f t="shared" si="7"/>
        <v>1297200</v>
      </c>
      <c r="M66" s="66">
        <f t="shared" si="8"/>
        <v>3500</v>
      </c>
    </row>
    <row r="67" spans="1:13" x14ac:dyDescent="0.2">
      <c r="A67" s="10">
        <v>66</v>
      </c>
      <c r="B67" s="13">
        <v>706</v>
      </c>
      <c r="C67" s="20">
        <v>7</v>
      </c>
      <c r="D67" s="12" t="s">
        <v>21</v>
      </c>
      <c r="E67" s="12">
        <v>322</v>
      </c>
      <c r="F67" s="12">
        <v>23</v>
      </c>
      <c r="G67" s="20">
        <f t="shared" si="0"/>
        <v>345</v>
      </c>
      <c r="H67" s="21">
        <f t="shared" ref="H67:H71" si="9">G67*1.1</f>
        <v>379.50000000000006</v>
      </c>
      <c r="I67" s="65">
        <v>4700</v>
      </c>
      <c r="J67" s="34">
        <f t="shared" ref="J67:J71" si="10">I67*G67</f>
        <v>1621500</v>
      </c>
      <c r="K67" s="34">
        <f t="shared" ref="K67:K71" si="11">J67*0.95</f>
        <v>1540425</v>
      </c>
      <c r="L67" s="34">
        <f t="shared" ref="L67:L71" si="12">J67*0.8</f>
        <v>1297200</v>
      </c>
      <c r="M67" s="66">
        <f t="shared" ref="M67:M71" si="13">MROUND((J67*0.025/12),500)</f>
        <v>3500</v>
      </c>
    </row>
    <row r="68" spans="1:13" x14ac:dyDescent="0.2">
      <c r="A68" s="10">
        <v>67</v>
      </c>
      <c r="B68" s="13">
        <v>707</v>
      </c>
      <c r="C68" s="20">
        <v>7</v>
      </c>
      <c r="D68" s="12" t="s">
        <v>21</v>
      </c>
      <c r="E68" s="12">
        <v>322</v>
      </c>
      <c r="F68" s="12">
        <v>23</v>
      </c>
      <c r="G68" s="20">
        <f t="shared" si="0"/>
        <v>345</v>
      </c>
      <c r="H68" s="21">
        <f t="shared" si="9"/>
        <v>379.50000000000006</v>
      </c>
      <c r="I68" s="65">
        <v>4700</v>
      </c>
      <c r="J68" s="34">
        <f t="shared" si="10"/>
        <v>1621500</v>
      </c>
      <c r="K68" s="34">
        <f t="shared" si="11"/>
        <v>1540425</v>
      </c>
      <c r="L68" s="34">
        <f t="shared" si="12"/>
        <v>1297200</v>
      </c>
      <c r="M68" s="66">
        <f t="shared" si="13"/>
        <v>3500</v>
      </c>
    </row>
    <row r="69" spans="1:13" x14ac:dyDescent="0.2">
      <c r="A69" s="10">
        <v>68</v>
      </c>
      <c r="B69" s="13">
        <v>708</v>
      </c>
      <c r="C69" s="20">
        <v>7</v>
      </c>
      <c r="D69" s="12" t="s">
        <v>21</v>
      </c>
      <c r="E69" s="12">
        <v>414</v>
      </c>
      <c r="F69" s="12">
        <v>84</v>
      </c>
      <c r="G69" s="20">
        <f t="shared" si="0"/>
        <v>498</v>
      </c>
      <c r="H69" s="21">
        <f t="shared" si="9"/>
        <v>547.80000000000007</v>
      </c>
      <c r="I69" s="65">
        <v>4700</v>
      </c>
      <c r="J69" s="34">
        <f t="shared" si="10"/>
        <v>2340600</v>
      </c>
      <c r="K69" s="34">
        <f t="shared" si="11"/>
        <v>2223570</v>
      </c>
      <c r="L69" s="34">
        <f t="shared" si="12"/>
        <v>1872480</v>
      </c>
      <c r="M69" s="66">
        <f t="shared" si="13"/>
        <v>5000</v>
      </c>
    </row>
    <row r="70" spans="1:13" x14ac:dyDescent="0.2">
      <c r="A70" s="10">
        <v>69</v>
      </c>
      <c r="B70" s="13">
        <v>709</v>
      </c>
      <c r="C70" s="20">
        <v>7</v>
      </c>
      <c r="D70" s="12" t="s">
        <v>21</v>
      </c>
      <c r="E70" s="12">
        <v>414</v>
      </c>
      <c r="F70" s="12">
        <v>84</v>
      </c>
      <c r="G70" s="20">
        <f t="shared" si="0"/>
        <v>498</v>
      </c>
      <c r="H70" s="21">
        <f t="shared" si="9"/>
        <v>547.80000000000007</v>
      </c>
      <c r="I70" s="65">
        <v>4700</v>
      </c>
      <c r="J70" s="34">
        <f t="shared" si="10"/>
        <v>2340600</v>
      </c>
      <c r="K70" s="34">
        <f t="shared" si="11"/>
        <v>2223570</v>
      </c>
      <c r="L70" s="34">
        <f t="shared" si="12"/>
        <v>1872480</v>
      </c>
      <c r="M70" s="66">
        <f t="shared" si="13"/>
        <v>5000</v>
      </c>
    </row>
    <row r="71" spans="1:13" x14ac:dyDescent="0.2">
      <c r="A71" s="10">
        <v>70</v>
      </c>
      <c r="B71" s="13">
        <v>710</v>
      </c>
      <c r="C71" s="20">
        <v>7</v>
      </c>
      <c r="D71" s="12" t="s">
        <v>21</v>
      </c>
      <c r="E71" s="12">
        <v>393</v>
      </c>
      <c r="F71" s="12">
        <v>37</v>
      </c>
      <c r="G71" s="20">
        <f t="shared" si="0"/>
        <v>430</v>
      </c>
      <c r="H71" s="21">
        <f t="shared" si="9"/>
        <v>473.00000000000006</v>
      </c>
      <c r="I71" s="65">
        <v>4700</v>
      </c>
      <c r="J71" s="34">
        <f t="shared" si="10"/>
        <v>2021000</v>
      </c>
      <c r="K71" s="34">
        <f t="shared" si="11"/>
        <v>1919950</v>
      </c>
      <c r="L71" s="34">
        <f t="shared" si="12"/>
        <v>1616800</v>
      </c>
      <c r="M71" s="66">
        <f t="shared" si="13"/>
        <v>4000</v>
      </c>
    </row>
    <row r="72" spans="1:13" x14ac:dyDescent="0.2">
      <c r="A72" s="44" t="s">
        <v>2</v>
      </c>
      <c r="B72" s="45"/>
      <c r="C72" s="45"/>
      <c r="D72" s="46"/>
      <c r="E72" s="16">
        <f t="shared" ref="E72:H72" si="14">SUM(E2:E71)</f>
        <v>26110</v>
      </c>
      <c r="F72" s="16">
        <f t="shared" si="14"/>
        <v>3514</v>
      </c>
      <c r="G72" s="16">
        <f t="shared" si="14"/>
        <v>29624</v>
      </c>
      <c r="H72" s="16">
        <f t="shared" si="14"/>
        <v>32586.399999999987</v>
      </c>
      <c r="I72" s="67"/>
      <c r="J72" s="35">
        <f t="shared" ref="J72:L72" si="15">SUM(J2:J71)</f>
        <v>139232800</v>
      </c>
      <c r="K72" s="35">
        <f t="shared" si="15"/>
        <v>132271160</v>
      </c>
      <c r="L72" s="35">
        <f t="shared" si="15"/>
        <v>111386240</v>
      </c>
      <c r="M72" s="68"/>
    </row>
    <row r="73" spans="1:13" x14ac:dyDescent="0.2">
      <c r="I73" s="69"/>
    </row>
    <row r="75" spans="1:13" x14ac:dyDescent="0.2">
      <c r="F75" s="26"/>
      <c r="G75" s="19"/>
      <c r="H75" s="22"/>
      <c r="J75" s="69"/>
      <c r="K75" s="69"/>
      <c r="L75" s="69"/>
    </row>
    <row r="76" spans="1:13" x14ac:dyDescent="0.2">
      <c r="F76" s="26"/>
      <c r="G76" s="19"/>
      <c r="H76" s="22"/>
      <c r="J76" s="69"/>
      <c r="K76" s="69"/>
      <c r="L76" s="69"/>
    </row>
    <row r="77" spans="1:13" x14ac:dyDescent="0.2">
      <c r="F77" s="26"/>
      <c r="G77" s="19"/>
      <c r="H77" s="22"/>
      <c r="J77" s="69"/>
      <c r="K77" s="69"/>
      <c r="L77" s="69"/>
    </row>
    <row r="78" spans="1:13" x14ac:dyDescent="0.2">
      <c r="F78" s="26"/>
      <c r="G78" s="19"/>
      <c r="H78" s="22"/>
      <c r="J78" s="69"/>
      <c r="K78" s="69"/>
      <c r="L78" s="69"/>
    </row>
    <row r="79" spans="1:13" x14ac:dyDescent="0.2">
      <c r="F79" s="26"/>
      <c r="G79" s="19"/>
      <c r="H79" s="22"/>
      <c r="J79" s="69"/>
      <c r="K79" s="69"/>
      <c r="L79" s="69"/>
    </row>
    <row r="80" spans="1:13" x14ac:dyDescent="0.2">
      <c r="F80" s="26"/>
      <c r="G80" s="19"/>
      <c r="H80" s="22"/>
      <c r="J80" s="69"/>
      <c r="K80" s="69"/>
      <c r="L80" s="69"/>
    </row>
    <row r="81" spans="6:12" x14ac:dyDescent="0.2">
      <c r="F81" s="26"/>
      <c r="G81" s="19"/>
      <c r="H81" s="22"/>
      <c r="J81" s="69"/>
      <c r="K81" s="69"/>
      <c r="L81" s="69"/>
    </row>
    <row r="82" spans="6:12" x14ac:dyDescent="0.2">
      <c r="F82" s="26"/>
      <c r="G82" s="19"/>
      <c r="H82" s="22"/>
      <c r="J82" s="69"/>
      <c r="K82" s="69"/>
      <c r="L82" s="69"/>
    </row>
    <row r="83" spans="6:12" x14ac:dyDescent="0.2">
      <c r="F83" s="26"/>
      <c r="G83" s="19"/>
      <c r="H83" s="22"/>
      <c r="J83" s="69"/>
      <c r="K83" s="69"/>
      <c r="L83" s="69"/>
    </row>
    <row r="84" spans="6:12" x14ac:dyDescent="0.2">
      <c r="F84" s="26"/>
      <c r="G84" s="19"/>
      <c r="H84" s="22"/>
      <c r="J84" s="69"/>
      <c r="K84" s="69"/>
      <c r="L84" s="69"/>
    </row>
    <row r="85" spans="6:12" x14ac:dyDescent="0.2">
      <c r="F85" s="26"/>
      <c r="G85" s="19"/>
      <c r="H85" s="22"/>
      <c r="J85" s="69"/>
      <c r="K85" s="69"/>
      <c r="L85" s="69"/>
    </row>
    <row r="86" spans="6:12" x14ac:dyDescent="0.2">
      <c r="F86" s="26"/>
      <c r="G86" s="19"/>
      <c r="H86" s="22"/>
      <c r="J86" s="69"/>
      <c r="K86" s="69"/>
      <c r="L86" s="69"/>
    </row>
    <row r="87" spans="6:12" x14ac:dyDescent="0.2">
      <c r="F87" s="26"/>
      <c r="G87" s="19"/>
      <c r="H87" s="22"/>
      <c r="J87" s="69"/>
      <c r="K87" s="69"/>
      <c r="L87" s="69"/>
    </row>
    <row r="88" spans="6:12" x14ac:dyDescent="0.2">
      <c r="F88" s="26"/>
      <c r="G88" s="19"/>
      <c r="H88" s="22"/>
      <c r="J88" s="69"/>
      <c r="K88" s="69"/>
      <c r="L88" s="69"/>
    </row>
  </sheetData>
  <mergeCells count="1">
    <mergeCell ref="A72:D7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7A192-BEFF-4A16-866A-16F6EF973EEA}">
  <dimension ref="A1:P88"/>
  <sheetViews>
    <sheetView zoomScale="145" zoomScaleNormal="145" workbookViewId="0">
      <selection activeCell="L72" sqref="L72"/>
    </sheetView>
  </sheetViews>
  <sheetFormatPr defaultRowHeight="12.75" x14ac:dyDescent="0.2"/>
  <cols>
    <col min="1" max="1" width="4.7109375" style="70" customWidth="1"/>
    <col min="2" max="2" width="6.28515625" style="70" customWidth="1"/>
    <col min="3" max="3" width="5.42578125" style="70" customWidth="1"/>
    <col min="4" max="4" width="6.42578125" style="70" customWidth="1"/>
    <col min="5" max="5" width="7.5703125" style="81" customWidth="1"/>
    <col min="6" max="7" width="7.140625" style="81" customWidth="1"/>
    <col min="8" max="8" width="8.7109375" style="81" customWidth="1"/>
    <col min="9" max="9" width="7.42578125" style="70" customWidth="1"/>
    <col min="10" max="10" width="12.85546875" style="70" customWidth="1"/>
    <col min="11" max="11" width="13" style="70" customWidth="1"/>
    <col min="12" max="12" width="12.5703125" style="70" customWidth="1"/>
    <col min="13" max="13" width="8" style="70" customWidth="1"/>
    <col min="14" max="14" width="15.140625" style="48" bestFit="1" customWidth="1"/>
    <col min="15" max="15" width="15.28515625" style="19" customWidth="1"/>
    <col min="16" max="16" width="10.85546875" style="19" customWidth="1"/>
    <col min="17" max="16384" width="9.140625" style="19"/>
  </cols>
  <sheetData>
    <row r="1" spans="1:16" ht="66.75" customHeight="1" x14ac:dyDescent="0.2">
      <c r="A1" s="64" t="s">
        <v>0</v>
      </c>
      <c r="B1" s="64" t="s">
        <v>3</v>
      </c>
      <c r="C1" s="64" t="s">
        <v>1</v>
      </c>
      <c r="D1" s="64" t="s">
        <v>4</v>
      </c>
      <c r="E1" s="59" t="s">
        <v>12</v>
      </c>
      <c r="F1" s="59" t="s">
        <v>31</v>
      </c>
      <c r="G1" s="71" t="s">
        <v>5</v>
      </c>
      <c r="H1" s="64" t="s">
        <v>6</v>
      </c>
      <c r="I1" s="64" t="s">
        <v>11</v>
      </c>
      <c r="J1" s="64" t="s">
        <v>7</v>
      </c>
      <c r="K1" s="64" t="s">
        <v>8</v>
      </c>
      <c r="L1" s="64" t="s">
        <v>9</v>
      </c>
      <c r="M1" s="64" t="s">
        <v>10</v>
      </c>
    </row>
    <row r="2" spans="1:16" x14ac:dyDescent="0.2">
      <c r="A2" s="72">
        <v>1</v>
      </c>
      <c r="B2" s="73">
        <v>111</v>
      </c>
      <c r="C2" s="74">
        <v>1</v>
      </c>
      <c r="D2" s="75" t="s">
        <v>21</v>
      </c>
      <c r="E2" s="72">
        <v>393</v>
      </c>
      <c r="F2" s="72">
        <v>37</v>
      </c>
      <c r="G2" s="72">
        <f t="shared" ref="G2:G71" si="0">E2+F2</f>
        <v>430</v>
      </c>
      <c r="H2" s="76">
        <f>G2*1.1</f>
        <v>473.00000000000006</v>
      </c>
      <c r="I2" s="65">
        <v>4700</v>
      </c>
      <c r="J2" s="34">
        <f>I2*G2</f>
        <v>2021000</v>
      </c>
      <c r="K2" s="34">
        <f t="shared" ref="K2:K71" si="1">J2*0.95</f>
        <v>1919950</v>
      </c>
      <c r="L2" s="34">
        <f t="shared" ref="L2:L71" si="2">J2*0.8</f>
        <v>1616800</v>
      </c>
      <c r="M2" s="66">
        <f t="shared" ref="M2:M71" si="3">MROUND((J2*0.025/12),500)</f>
        <v>4000</v>
      </c>
      <c r="N2" s="49"/>
      <c r="O2" s="23"/>
      <c r="P2" s="23"/>
    </row>
    <row r="3" spans="1:16" x14ac:dyDescent="0.2">
      <c r="A3" s="72">
        <v>2</v>
      </c>
      <c r="B3" s="73">
        <v>112</v>
      </c>
      <c r="C3" s="74">
        <v>1</v>
      </c>
      <c r="D3" s="75" t="s">
        <v>21</v>
      </c>
      <c r="E3" s="72">
        <v>414</v>
      </c>
      <c r="F3" s="72">
        <v>84</v>
      </c>
      <c r="G3" s="72">
        <f t="shared" si="0"/>
        <v>498</v>
      </c>
      <c r="H3" s="76">
        <f t="shared" ref="H3:H66" si="4">G3*1.1</f>
        <v>547.80000000000007</v>
      </c>
      <c r="I3" s="65">
        <v>4700</v>
      </c>
      <c r="J3" s="34">
        <f t="shared" ref="J3:J66" si="5">I3*G3</f>
        <v>2340600</v>
      </c>
      <c r="K3" s="34">
        <f t="shared" ref="K3:K66" si="6">J3*0.95</f>
        <v>2223570</v>
      </c>
      <c r="L3" s="34">
        <f t="shared" ref="L3:L66" si="7">J3*0.8</f>
        <v>1872480</v>
      </c>
      <c r="M3" s="66">
        <f t="shared" ref="M3:M66" si="8">MROUND((J3*0.025/12),500)</f>
        <v>5000</v>
      </c>
      <c r="N3" s="50"/>
      <c r="O3" s="23"/>
    </row>
    <row r="4" spans="1:16" x14ac:dyDescent="0.2">
      <c r="A4" s="72">
        <v>3</v>
      </c>
      <c r="B4" s="73">
        <v>113</v>
      </c>
      <c r="C4" s="74">
        <v>1</v>
      </c>
      <c r="D4" s="75" t="s">
        <v>21</v>
      </c>
      <c r="E4" s="72">
        <v>414</v>
      </c>
      <c r="F4" s="72">
        <v>84</v>
      </c>
      <c r="G4" s="72">
        <f t="shared" si="0"/>
        <v>498</v>
      </c>
      <c r="H4" s="76">
        <f t="shared" si="4"/>
        <v>547.80000000000007</v>
      </c>
      <c r="I4" s="65">
        <v>4700</v>
      </c>
      <c r="J4" s="34">
        <f t="shared" si="5"/>
        <v>2340600</v>
      </c>
      <c r="K4" s="34">
        <f t="shared" si="6"/>
        <v>2223570</v>
      </c>
      <c r="L4" s="34">
        <f t="shared" si="7"/>
        <v>1872480</v>
      </c>
      <c r="M4" s="66">
        <f t="shared" si="8"/>
        <v>5000</v>
      </c>
      <c r="N4" s="50"/>
      <c r="O4" s="23"/>
    </row>
    <row r="5" spans="1:16" x14ac:dyDescent="0.2">
      <c r="A5" s="72">
        <v>4</v>
      </c>
      <c r="B5" s="73">
        <v>114</v>
      </c>
      <c r="C5" s="74">
        <v>1</v>
      </c>
      <c r="D5" s="75" t="s">
        <v>21</v>
      </c>
      <c r="E5" s="72">
        <v>322</v>
      </c>
      <c r="F5" s="72">
        <v>23</v>
      </c>
      <c r="G5" s="72">
        <f t="shared" si="0"/>
        <v>345</v>
      </c>
      <c r="H5" s="76">
        <f t="shared" si="4"/>
        <v>379.50000000000006</v>
      </c>
      <c r="I5" s="65">
        <v>4700</v>
      </c>
      <c r="J5" s="34">
        <f t="shared" si="5"/>
        <v>1621500</v>
      </c>
      <c r="K5" s="34">
        <f t="shared" si="6"/>
        <v>1540425</v>
      </c>
      <c r="L5" s="34">
        <f t="shared" si="7"/>
        <v>1297200</v>
      </c>
      <c r="M5" s="66">
        <f t="shared" si="8"/>
        <v>3500</v>
      </c>
      <c r="N5" s="50"/>
      <c r="O5" s="23"/>
    </row>
    <row r="6" spans="1:16" x14ac:dyDescent="0.2">
      <c r="A6" s="72">
        <v>5</v>
      </c>
      <c r="B6" s="73">
        <v>115</v>
      </c>
      <c r="C6" s="74">
        <v>1</v>
      </c>
      <c r="D6" s="75" t="s">
        <v>21</v>
      </c>
      <c r="E6" s="72">
        <v>322</v>
      </c>
      <c r="F6" s="72">
        <v>23</v>
      </c>
      <c r="G6" s="72">
        <f t="shared" si="0"/>
        <v>345</v>
      </c>
      <c r="H6" s="76">
        <f t="shared" si="4"/>
        <v>379.50000000000006</v>
      </c>
      <c r="I6" s="65">
        <v>4700</v>
      </c>
      <c r="J6" s="34">
        <f t="shared" si="5"/>
        <v>1621500</v>
      </c>
      <c r="K6" s="34">
        <f t="shared" si="6"/>
        <v>1540425</v>
      </c>
      <c r="L6" s="34">
        <f t="shared" si="7"/>
        <v>1297200</v>
      </c>
      <c r="M6" s="66">
        <f t="shared" si="8"/>
        <v>3500</v>
      </c>
      <c r="N6" s="50"/>
      <c r="O6" s="23"/>
    </row>
    <row r="7" spans="1:16" x14ac:dyDescent="0.2">
      <c r="A7" s="72">
        <v>6</v>
      </c>
      <c r="B7" s="73">
        <v>116</v>
      </c>
      <c r="C7" s="74">
        <v>1</v>
      </c>
      <c r="D7" s="75" t="s">
        <v>21</v>
      </c>
      <c r="E7" s="72">
        <v>322</v>
      </c>
      <c r="F7" s="72">
        <v>23</v>
      </c>
      <c r="G7" s="72">
        <f t="shared" si="0"/>
        <v>345</v>
      </c>
      <c r="H7" s="76">
        <f t="shared" si="4"/>
        <v>379.50000000000006</v>
      </c>
      <c r="I7" s="65">
        <v>4700</v>
      </c>
      <c r="J7" s="34">
        <f t="shared" si="5"/>
        <v>1621500</v>
      </c>
      <c r="K7" s="34">
        <f t="shared" si="6"/>
        <v>1540425</v>
      </c>
      <c r="L7" s="34">
        <f t="shared" si="7"/>
        <v>1297200</v>
      </c>
      <c r="M7" s="66">
        <f t="shared" si="8"/>
        <v>3500</v>
      </c>
      <c r="N7" s="50"/>
      <c r="O7" s="23"/>
    </row>
    <row r="8" spans="1:16" x14ac:dyDescent="0.2">
      <c r="A8" s="72">
        <v>7</v>
      </c>
      <c r="B8" s="73">
        <v>117</v>
      </c>
      <c r="C8" s="74">
        <v>1</v>
      </c>
      <c r="D8" s="75" t="s">
        <v>21</v>
      </c>
      <c r="E8" s="72">
        <v>322</v>
      </c>
      <c r="F8" s="72">
        <v>23</v>
      </c>
      <c r="G8" s="72">
        <f t="shared" si="0"/>
        <v>345</v>
      </c>
      <c r="H8" s="76">
        <f t="shared" si="4"/>
        <v>379.50000000000006</v>
      </c>
      <c r="I8" s="65">
        <v>4700</v>
      </c>
      <c r="J8" s="34">
        <f t="shared" si="5"/>
        <v>1621500</v>
      </c>
      <c r="K8" s="34">
        <f t="shared" si="6"/>
        <v>1540425</v>
      </c>
      <c r="L8" s="34">
        <f t="shared" si="7"/>
        <v>1297200</v>
      </c>
      <c r="M8" s="66">
        <f t="shared" si="8"/>
        <v>3500</v>
      </c>
      <c r="N8" s="50"/>
      <c r="O8" s="23"/>
    </row>
    <row r="9" spans="1:16" x14ac:dyDescent="0.2">
      <c r="A9" s="72">
        <v>8</v>
      </c>
      <c r="B9" s="73">
        <v>118</v>
      </c>
      <c r="C9" s="74">
        <v>1</v>
      </c>
      <c r="D9" s="75" t="s">
        <v>21</v>
      </c>
      <c r="E9" s="72">
        <v>414</v>
      </c>
      <c r="F9" s="72">
        <v>84</v>
      </c>
      <c r="G9" s="72">
        <f t="shared" si="0"/>
        <v>498</v>
      </c>
      <c r="H9" s="76">
        <f t="shared" si="4"/>
        <v>547.80000000000007</v>
      </c>
      <c r="I9" s="65">
        <v>4700</v>
      </c>
      <c r="J9" s="34">
        <f t="shared" si="5"/>
        <v>2340600</v>
      </c>
      <c r="K9" s="34">
        <f t="shared" si="6"/>
        <v>2223570</v>
      </c>
      <c r="L9" s="34">
        <f t="shared" si="7"/>
        <v>1872480</v>
      </c>
      <c r="M9" s="66">
        <f t="shared" si="8"/>
        <v>5000</v>
      </c>
      <c r="N9" s="50"/>
      <c r="O9" s="23"/>
    </row>
    <row r="10" spans="1:16" x14ac:dyDescent="0.2">
      <c r="A10" s="72">
        <v>9</v>
      </c>
      <c r="B10" s="73">
        <v>119</v>
      </c>
      <c r="C10" s="74">
        <v>1</v>
      </c>
      <c r="D10" s="75" t="s">
        <v>21</v>
      </c>
      <c r="E10" s="72">
        <v>396</v>
      </c>
      <c r="F10" s="72">
        <v>88</v>
      </c>
      <c r="G10" s="72">
        <f t="shared" si="0"/>
        <v>484</v>
      </c>
      <c r="H10" s="76">
        <f t="shared" si="4"/>
        <v>532.40000000000009</v>
      </c>
      <c r="I10" s="65">
        <v>4700</v>
      </c>
      <c r="J10" s="34">
        <f t="shared" si="5"/>
        <v>2274800</v>
      </c>
      <c r="K10" s="34">
        <f t="shared" si="6"/>
        <v>2161060</v>
      </c>
      <c r="L10" s="34">
        <f t="shared" si="7"/>
        <v>1819840</v>
      </c>
      <c r="M10" s="66">
        <f t="shared" si="8"/>
        <v>4500</v>
      </c>
      <c r="N10" s="50"/>
      <c r="O10" s="23"/>
    </row>
    <row r="11" spans="1:16" x14ac:dyDescent="0.2">
      <c r="A11" s="72">
        <v>10</v>
      </c>
      <c r="B11" s="73">
        <v>120</v>
      </c>
      <c r="C11" s="74">
        <v>1</v>
      </c>
      <c r="D11" s="75" t="s">
        <v>21</v>
      </c>
      <c r="E11" s="72">
        <v>393</v>
      </c>
      <c r="F11" s="72">
        <v>37</v>
      </c>
      <c r="G11" s="72">
        <f t="shared" si="0"/>
        <v>430</v>
      </c>
      <c r="H11" s="76">
        <f t="shared" si="4"/>
        <v>473.00000000000006</v>
      </c>
      <c r="I11" s="65">
        <v>4700</v>
      </c>
      <c r="J11" s="34">
        <f t="shared" si="5"/>
        <v>2021000</v>
      </c>
      <c r="K11" s="34">
        <f t="shared" si="6"/>
        <v>1919950</v>
      </c>
      <c r="L11" s="34">
        <f t="shared" si="7"/>
        <v>1616800</v>
      </c>
      <c r="M11" s="66">
        <f t="shared" si="8"/>
        <v>4000</v>
      </c>
      <c r="N11" s="50"/>
      <c r="O11" s="23"/>
    </row>
    <row r="12" spans="1:16" x14ac:dyDescent="0.2">
      <c r="A12" s="72">
        <v>11</v>
      </c>
      <c r="B12" s="73">
        <v>211</v>
      </c>
      <c r="C12" s="74">
        <v>2</v>
      </c>
      <c r="D12" s="75" t="s">
        <v>21</v>
      </c>
      <c r="E12" s="72">
        <v>393</v>
      </c>
      <c r="F12" s="72">
        <v>37</v>
      </c>
      <c r="G12" s="72">
        <f t="shared" si="0"/>
        <v>430</v>
      </c>
      <c r="H12" s="76">
        <f t="shared" si="4"/>
        <v>473.00000000000006</v>
      </c>
      <c r="I12" s="65">
        <v>4700</v>
      </c>
      <c r="J12" s="34">
        <f t="shared" si="5"/>
        <v>2021000</v>
      </c>
      <c r="K12" s="34">
        <f t="shared" si="6"/>
        <v>1919950</v>
      </c>
      <c r="L12" s="34">
        <f t="shared" si="7"/>
        <v>1616800</v>
      </c>
      <c r="M12" s="66">
        <f t="shared" si="8"/>
        <v>4000</v>
      </c>
      <c r="N12" s="50"/>
      <c r="O12" s="23"/>
    </row>
    <row r="13" spans="1:16" x14ac:dyDescent="0.2">
      <c r="A13" s="72">
        <v>12</v>
      </c>
      <c r="B13" s="73">
        <v>212</v>
      </c>
      <c r="C13" s="74">
        <v>2</v>
      </c>
      <c r="D13" s="75" t="s">
        <v>21</v>
      </c>
      <c r="E13" s="72">
        <v>414</v>
      </c>
      <c r="F13" s="72">
        <v>84</v>
      </c>
      <c r="G13" s="72">
        <f t="shared" si="0"/>
        <v>498</v>
      </c>
      <c r="H13" s="76">
        <f t="shared" si="4"/>
        <v>547.80000000000007</v>
      </c>
      <c r="I13" s="65">
        <v>4700</v>
      </c>
      <c r="J13" s="34">
        <f t="shared" si="5"/>
        <v>2340600</v>
      </c>
      <c r="K13" s="34">
        <f t="shared" si="6"/>
        <v>2223570</v>
      </c>
      <c r="L13" s="34">
        <f t="shared" si="7"/>
        <v>1872480</v>
      </c>
      <c r="M13" s="66">
        <f t="shared" si="8"/>
        <v>5000</v>
      </c>
      <c r="N13" s="50"/>
      <c r="O13" s="23"/>
    </row>
    <row r="14" spans="1:16" x14ac:dyDescent="0.2">
      <c r="A14" s="72">
        <v>13</v>
      </c>
      <c r="B14" s="73">
        <v>213</v>
      </c>
      <c r="C14" s="74">
        <v>2</v>
      </c>
      <c r="D14" s="75" t="s">
        <v>21</v>
      </c>
      <c r="E14" s="72">
        <v>414</v>
      </c>
      <c r="F14" s="72">
        <v>84</v>
      </c>
      <c r="G14" s="72">
        <f t="shared" si="0"/>
        <v>498</v>
      </c>
      <c r="H14" s="76">
        <f t="shared" si="4"/>
        <v>547.80000000000007</v>
      </c>
      <c r="I14" s="65">
        <v>4700</v>
      </c>
      <c r="J14" s="34">
        <f t="shared" si="5"/>
        <v>2340600</v>
      </c>
      <c r="K14" s="34">
        <f t="shared" si="6"/>
        <v>2223570</v>
      </c>
      <c r="L14" s="34">
        <f t="shared" si="7"/>
        <v>1872480</v>
      </c>
      <c r="M14" s="66">
        <f t="shared" si="8"/>
        <v>5000</v>
      </c>
      <c r="N14" s="50"/>
      <c r="O14" s="23"/>
    </row>
    <row r="15" spans="1:16" x14ac:dyDescent="0.2">
      <c r="A15" s="72">
        <v>14</v>
      </c>
      <c r="B15" s="73">
        <v>214</v>
      </c>
      <c r="C15" s="74">
        <v>2</v>
      </c>
      <c r="D15" s="75" t="s">
        <v>21</v>
      </c>
      <c r="E15" s="72">
        <v>322</v>
      </c>
      <c r="F15" s="72">
        <v>23</v>
      </c>
      <c r="G15" s="72">
        <f t="shared" si="0"/>
        <v>345</v>
      </c>
      <c r="H15" s="76">
        <f t="shared" si="4"/>
        <v>379.50000000000006</v>
      </c>
      <c r="I15" s="65">
        <v>4700</v>
      </c>
      <c r="J15" s="34">
        <f t="shared" si="5"/>
        <v>1621500</v>
      </c>
      <c r="K15" s="34">
        <f t="shared" si="6"/>
        <v>1540425</v>
      </c>
      <c r="L15" s="34">
        <f t="shared" si="7"/>
        <v>1297200</v>
      </c>
      <c r="M15" s="66">
        <f t="shared" si="8"/>
        <v>3500</v>
      </c>
      <c r="N15" s="50"/>
      <c r="O15" s="23"/>
    </row>
    <row r="16" spans="1:16" x14ac:dyDescent="0.2">
      <c r="A16" s="72">
        <v>15</v>
      </c>
      <c r="B16" s="73">
        <v>215</v>
      </c>
      <c r="C16" s="74">
        <v>2</v>
      </c>
      <c r="D16" s="75" t="s">
        <v>21</v>
      </c>
      <c r="E16" s="72">
        <v>322</v>
      </c>
      <c r="F16" s="72">
        <v>23</v>
      </c>
      <c r="G16" s="72">
        <f t="shared" si="0"/>
        <v>345</v>
      </c>
      <c r="H16" s="76">
        <f t="shared" si="4"/>
        <v>379.50000000000006</v>
      </c>
      <c r="I16" s="65">
        <v>4700</v>
      </c>
      <c r="J16" s="34">
        <f t="shared" si="5"/>
        <v>1621500</v>
      </c>
      <c r="K16" s="34">
        <f t="shared" si="6"/>
        <v>1540425</v>
      </c>
      <c r="L16" s="34">
        <f t="shared" si="7"/>
        <v>1297200</v>
      </c>
      <c r="M16" s="66">
        <f t="shared" si="8"/>
        <v>3500</v>
      </c>
      <c r="N16" s="50"/>
      <c r="O16" s="23"/>
    </row>
    <row r="17" spans="1:15" x14ac:dyDescent="0.2">
      <c r="A17" s="72">
        <v>16</v>
      </c>
      <c r="B17" s="73">
        <v>216</v>
      </c>
      <c r="C17" s="74">
        <v>2</v>
      </c>
      <c r="D17" s="75" t="s">
        <v>21</v>
      </c>
      <c r="E17" s="72">
        <v>322</v>
      </c>
      <c r="F17" s="72">
        <v>23</v>
      </c>
      <c r="G17" s="72">
        <f t="shared" si="0"/>
        <v>345</v>
      </c>
      <c r="H17" s="76">
        <f t="shared" si="4"/>
        <v>379.50000000000006</v>
      </c>
      <c r="I17" s="65">
        <v>4700</v>
      </c>
      <c r="J17" s="34">
        <f t="shared" si="5"/>
        <v>1621500</v>
      </c>
      <c r="K17" s="34">
        <f t="shared" si="6"/>
        <v>1540425</v>
      </c>
      <c r="L17" s="34">
        <f t="shared" si="7"/>
        <v>1297200</v>
      </c>
      <c r="M17" s="66">
        <f t="shared" si="8"/>
        <v>3500</v>
      </c>
      <c r="N17" s="50"/>
      <c r="O17" s="23"/>
    </row>
    <row r="18" spans="1:15" x14ac:dyDescent="0.2">
      <c r="A18" s="72">
        <v>17</v>
      </c>
      <c r="B18" s="73">
        <v>217</v>
      </c>
      <c r="C18" s="74">
        <v>2</v>
      </c>
      <c r="D18" s="75" t="s">
        <v>21</v>
      </c>
      <c r="E18" s="72">
        <v>322</v>
      </c>
      <c r="F18" s="72">
        <v>23</v>
      </c>
      <c r="G18" s="72">
        <f t="shared" si="0"/>
        <v>345</v>
      </c>
      <c r="H18" s="76">
        <f t="shared" si="4"/>
        <v>379.50000000000006</v>
      </c>
      <c r="I18" s="65">
        <v>4700</v>
      </c>
      <c r="J18" s="34">
        <f t="shared" si="5"/>
        <v>1621500</v>
      </c>
      <c r="K18" s="34">
        <f t="shared" si="6"/>
        <v>1540425</v>
      </c>
      <c r="L18" s="34">
        <f t="shared" si="7"/>
        <v>1297200</v>
      </c>
      <c r="M18" s="66">
        <f t="shared" si="8"/>
        <v>3500</v>
      </c>
      <c r="N18" s="50"/>
      <c r="O18" s="23"/>
    </row>
    <row r="19" spans="1:15" x14ac:dyDescent="0.2">
      <c r="A19" s="72">
        <v>18</v>
      </c>
      <c r="B19" s="73">
        <v>218</v>
      </c>
      <c r="C19" s="74">
        <v>2</v>
      </c>
      <c r="D19" s="75" t="s">
        <v>21</v>
      </c>
      <c r="E19" s="72">
        <v>414</v>
      </c>
      <c r="F19" s="72">
        <v>84</v>
      </c>
      <c r="G19" s="72">
        <f t="shared" si="0"/>
        <v>498</v>
      </c>
      <c r="H19" s="76">
        <f t="shared" si="4"/>
        <v>547.80000000000007</v>
      </c>
      <c r="I19" s="65">
        <v>4700</v>
      </c>
      <c r="J19" s="34">
        <f t="shared" si="5"/>
        <v>2340600</v>
      </c>
      <c r="K19" s="34">
        <f t="shared" si="6"/>
        <v>2223570</v>
      </c>
      <c r="L19" s="34">
        <f t="shared" si="7"/>
        <v>1872480</v>
      </c>
      <c r="M19" s="66">
        <f t="shared" si="8"/>
        <v>5000</v>
      </c>
      <c r="N19" s="50"/>
      <c r="O19" s="23"/>
    </row>
    <row r="20" spans="1:15" x14ac:dyDescent="0.2">
      <c r="A20" s="72">
        <v>19</v>
      </c>
      <c r="B20" s="73">
        <v>219</v>
      </c>
      <c r="C20" s="74">
        <v>2</v>
      </c>
      <c r="D20" s="75" t="s">
        <v>21</v>
      </c>
      <c r="E20" s="72">
        <v>396</v>
      </c>
      <c r="F20" s="72">
        <v>88</v>
      </c>
      <c r="G20" s="72">
        <f t="shared" si="0"/>
        <v>484</v>
      </c>
      <c r="H20" s="76">
        <f t="shared" si="4"/>
        <v>532.40000000000009</v>
      </c>
      <c r="I20" s="65">
        <v>4700</v>
      </c>
      <c r="J20" s="34">
        <f t="shared" si="5"/>
        <v>2274800</v>
      </c>
      <c r="K20" s="34">
        <f t="shared" si="6"/>
        <v>2161060</v>
      </c>
      <c r="L20" s="34">
        <f t="shared" si="7"/>
        <v>1819840</v>
      </c>
      <c r="M20" s="66">
        <f t="shared" si="8"/>
        <v>4500</v>
      </c>
      <c r="N20" s="50"/>
      <c r="O20" s="23"/>
    </row>
    <row r="21" spans="1:15" x14ac:dyDescent="0.2">
      <c r="A21" s="72">
        <v>20</v>
      </c>
      <c r="B21" s="73">
        <v>220</v>
      </c>
      <c r="C21" s="74">
        <v>2</v>
      </c>
      <c r="D21" s="75" t="s">
        <v>21</v>
      </c>
      <c r="E21" s="72">
        <v>393</v>
      </c>
      <c r="F21" s="72">
        <v>37</v>
      </c>
      <c r="G21" s="72">
        <f t="shared" si="0"/>
        <v>430</v>
      </c>
      <c r="H21" s="76">
        <f t="shared" si="4"/>
        <v>473.00000000000006</v>
      </c>
      <c r="I21" s="65">
        <v>4700</v>
      </c>
      <c r="J21" s="34">
        <f t="shared" si="5"/>
        <v>2021000</v>
      </c>
      <c r="K21" s="34">
        <f t="shared" si="6"/>
        <v>1919950</v>
      </c>
      <c r="L21" s="34">
        <f t="shared" si="7"/>
        <v>1616800</v>
      </c>
      <c r="M21" s="66">
        <f t="shared" si="8"/>
        <v>4000</v>
      </c>
      <c r="N21" s="50"/>
      <c r="O21" s="23"/>
    </row>
    <row r="22" spans="1:15" x14ac:dyDescent="0.2">
      <c r="A22" s="72">
        <v>21</v>
      </c>
      <c r="B22" s="73">
        <v>311</v>
      </c>
      <c r="C22" s="74">
        <v>3</v>
      </c>
      <c r="D22" s="75" t="s">
        <v>21</v>
      </c>
      <c r="E22" s="72">
        <v>393</v>
      </c>
      <c r="F22" s="72">
        <v>37</v>
      </c>
      <c r="G22" s="72">
        <f t="shared" si="0"/>
        <v>430</v>
      </c>
      <c r="H22" s="76">
        <f t="shared" si="4"/>
        <v>473.00000000000006</v>
      </c>
      <c r="I22" s="65">
        <v>4700</v>
      </c>
      <c r="J22" s="34">
        <f t="shared" si="5"/>
        <v>2021000</v>
      </c>
      <c r="K22" s="34">
        <f t="shared" si="6"/>
        <v>1919950</v>
      </c>
      <c r="L22" s="34">
        <f t="shared" si="7"/>
        <v>1616800</v>
      </c>
      <c r="M22" s="66">
        <f t="shared" si="8"/>
        <v>4000</v>
      </c>
      <c r="N22" s="50"/>
      <c r="O22" s="23"/>
    </row>
    <row r="23" spans="1:15" x14ac:dyDescent="0.2">
      <c r="A23" s="72">
        <v>22</v>
      </c>
      <c r="B23" s="73">
        <v>312</v>
      </c>
      <c r="C23" s="74">
        <v>3</v>
      </c>
      <c r="D23" s="75" t="s">
        <v>21</v>
      </c>
      <c r="E23" s="72">
        <v>414</v>
      </c>
      <c r="F23" s="72">
        <v>84</v>
      </c>
      <c r="G23" s="72">
        <f t="shared" si="0"/>
        <v>498</v>
      </c>
      <c r="H23" s="76">
        <f t="shared" si="4"/>
        <v>547.80000000000007</v>
      </c>
      <c r="I23" s="65">
        <v>4700</v>
      </c>
      <c r="J23" s="34">
        <f t="shared" si="5"/>
        <v>2340600</v>
      </c>
      <c r="K23" s="34">
        <f t="shared" si="6"/>
        <v>2223570</v>
      </c>
      <c r="L23" s="34">
        <f t="shared" si="7"/>
        <v>1872480</v>
      </c>
      <c r="M23" s="66">
        <f t="shared" si="8"/>
        <v>5000</v>
      </c>
    </row>
    <row r="24" spans="1:15" x14ac:dyDescent="0.2">
      <c r="A24" s="72">
        <v>23</v>
      </c>
      <c r="B24" s="73">
        <v>313</v>
      </c>
      <c r="C24" s="74">
        <v>3</v>
      </c>
      <c r="D24" s="75" t="s">
        <v>21</v>
      </c>
      <c r="E24" s="72">
        <v>414</v>
      </c>
      <c r="F24" s="72">
        <v>84</v>
      </c>
      <c r="G24" s="72">
        <f t="shared" si="0"/>
        <v>498</v>
      </c>
      <c r="H24" s="76">
        <f t="shared" si="4"/>
        <v>547.80000000000007</v>
      </c>
      <c r="I24" s="65">
        <v>4700</v>
      </c>
      <c r="J24" s="34">
        <f t="shared" si="5"/>
        <v>2340600</v>
      </c>
      <c r="K24" s="34">
        <f t="shared" si="6"/>
        <v>2223570</v>
      </c>
      <c r="L24" s="34">
        <f t="shared" si="7"/>
        <v>1872480</v>
      </c>
      <c r="M24" s="66">
        <f t="shared" si="8"/>
        <v>5000</v>
      </c>
    </row>
    <row r="25" spans="1:15" x14ac:dyDescent="0.2">
      <c r="A25" s="72">
        <v>24</v>
      </c>
      <c r="B25" s="73">
        <v>314</v>
      </c>
      <c r="C25" s="74">
        <v>3</v>
      </c>
      <c r="D25" s="75" t="s">
        <v>21</v>
      </c>
      <c r="E25" s="72">
        <v>322</v>
      </c>
      <c r="F25" s="72">
        <v>23</v>
      </c>
      <c r="G25" s="72">
        <f t="shared" si="0"/>
        <v>345</v>
      </c>
      <c r="H25" s="76">
        <f t="shared" si="4"/>
        <v>379.50000000000006</v>
      </c>
      <c r="I25" s="65">
        <v>4700</v>
      </c>
      <c r="J25" s="34">
        <f t="shared" si="5"/>
        <v>1621500</v>
      </c>
      <c r="K25" s="34">
        <f t="shared" si="6"/>
        <v>1540425</v>
      </c>
      <c r="L25" s="34">
        <f t="shared" si="7"/>
        <v>1297200</v>
      </c>
      <c r="M25" s="66">
        <f t="shared" si="8"/>
        <v>3500</v>
      </c>
    </row>
    <row r="26" spans="1:15" x14ac:dyDescent="0.2">
      <c r="A26" s="72">
        <v>25</v>
      </c>
      <c r="B26" s="73">
        <v>315</v>
      </c>
      <c r="C26" s="74">
        <v>3</v>
      </c>
      <c r="D26" s="75" t="s">
        <v>21</v>
      </c>
      <c r="E26" s="72">
        <v>322</v>
      </c>
      <c r="F26" s="72">
        <v>23</v>
      </c>
      <c r="G26" s="72">
        <f t="shared" si="0"/>
        <v>345</v>
      </c>
      <c r="H26" s="76">
        <f t="shared" si="4"/>
        <v>379.50000000000006</v>
      </c>
      <c r="I26" s="65">
        <v>4700</v>
      </c>
      <c r="J26" s="34">
        <f t="shared" si="5"/>
        <v>1621500</v>
      </c>
      <c r="K26" s="34">
        <f t="shared" si="6"/>
        <v>1540425</v>
      </c>
      <c r="L26" s="34">
        <f t="shared" si="7"/>
        <v>1297200</v>
      </c>
      <c r="M26" s="66">
        <f t="shared" si="8"/>
        <v>3500</v>
      </c>
    </row>
    <row r="27" spans="1:15" x14ac:dyDescent="0.2">
      <c r="A27" s="72">
        <v>26</v>
      </c>
      <c r="B27" s="73">
        <v>316</v>
      </c>
      <c r="C27" s="74">
        <v>3</v>
      </c>
      <c r="D27" s="75" t="s">
        <v>21</v>
      </c>
      <c r="E27" s="72">
        <v>322</v>
      </c>
      <c r="F27" s="72">
        <v>23</v>
      </c>
      <c r="G27" s="72">
        <f t="shared" si="0"/>
        <v>345</v>
      </c>
      <c r="H27" s="76">
        <f t="shared" si="4"/>
        <v>379.50000000000006</v>
      </c>
      <c r="I27" s="65">
        <v>4700</v>
      </c>
      <c r="J27" s="34">
        <f t="shared" si="5"/>
        <v>1621500</v>
      </c>
      <c r="K27" s="34">
        <f t="shared" si="6"/>
        <v>1540425</v>
      </c>
      <c r="L27" s="34">
        <f t="shared" si="7"/>
        <v>1297200</v>
      </c>
      <c r="M27" s="66">
        <f t="shared" si="8"/>
        <v>3500</v>
      </c>
    </row>
    <row r="28" spans="1:15" x14ac:dyDescent="0.2">
      <c r="A28" s="72">
        <v>27</v>
      </c>
      <c r="B28" s="73">
        <v>317</v>
      </c>
      <c r="C28" s="74">
        <v>3</v>
      </c>
      <c r="D28" s="75" t="s">
        <v>21</v>
      </c>
      <c r="E28" s="72">
        <v>322</v>
      </c>
      <c r="F28" s="72">
        <v>23</v>
      </c>
      <c r="G28" s="72">
        <f t="shared" si="0"/>
        <v>345</v>
      </c>
      <c r="H28" s="76">
        <f t="shared" si="4"/>
        <v>379.50000000000006</v>
      </c>
      <c r="I28" s="65">
        <v>4700</v>
      </c>
      <c r="J28" s="34">
        <f t="shared" si="5"/>
        <v>1621500</v>
      </c>
      <c r="K28" s="34">
        <f t="shared" si="6"/>
        <v>1540425</v>
      </c>
      <c r="L28" s="34">
        <f t="shared" si="7"/>
        <v>1297200</v>
      </c>
      <c r="M28" s="66">
        <f t="shared" si="8"/>
        <v>3500</v>
      </c>
    </row>
    <row r="29" spans="1:15" x14ac:dyDescent="0.2">
      <c r="A29" s="72">
        <v>28</v>
      </c>
      <c r="B29" s="73">
        <v>318</v>
      </c>
      <c r="C29" s="74">
        <v>3</v>
      </c>
      <c r="D29" s="75" t="s">
        <v>21</v>
      </c>
      <c r="E29" s="72">
        <v>414</v>
      </c>
      <c r="F29" s="72">
        <v>84</v>
      </c>
      <c r="G29" s="72">
        <f t="shared" si="0"/>
        <v>498</v>
      </c>
      <c r="H29" s="76">
        <f t="shared" si="4"/>
        <v>547.80000000000007</v>
      </c>
      <c r="I29" s="65">
        <v>4700</v>
      </c>
      <c r="J29" s="34">
        <f t="shared" si="5"/>
        <v>2340600</v>
      </c>
      <c r="K29" s="34">
        <f t="shared" si="6"/>
        <v>2223570</v>
      </c>
      <c r="L29" s="34">
        <f t="shared" si="7"/>
        <v>1872480</v>
      </c>
      <c r="M29" s="66">
        <f t="shared" si="8"/>
        <v>5000</v>
      </c>
    </row>
    <row r="30" spans="1:15" x14ac:dyDescent="0.2">
      <c r="A30" s="72">
        <v>29</v>
      </c>
      <c r="B30" s="73">
        <v>319</v>
      </c>
      <c r="C30" s="74">
        <v>3</v>
      </c>
      <c r="D30" s="75" t="s">
        <v>21</v>
      </c>
      <c r="E30" s="72">
        <v>396</v>
      </c>
      <c r="F30" s="72">
        <v>88</v>
      </c>
      <c r="G30" s="72">
        <f t="shared" si="0"/>
        <v>484</v>
      </c>
      <c r="H30" s="76">
        <f t="shared" si="4"/>
        <v>532.40000000000009</v>
      </c>
      <c r="I30" s="65">
        <v>4700</v>
      </c>
      <c r="J30" s="34">
        <f t="shared" si="5"/>
        <v>2274800</v>
      </c>
      <c r="K30" s="34">
        <f t="shared" si="6"/>
        <v>2161060</v>
      </c>
      <c r="L30" s="34">
        <f t="shared" si="7"/>
        <v>1819840</v>
      </c>
      <c r="M30" s="66">
        <f t="shared" si="8"/>
        <v>4500</v>
      </c>
    </row>
    <row r="31" spans="1:15" x14ac:dyDescent="0.2">
      <c r="A31" s="72">
        <v>30</v>
      </c>
      <c r="B31" s="73">
        <v>320</v>
      </c>
      <c r="C31" s="74">
        <v>3</v>
      </c>
      <c r="D31" s="75" t="s">
        <v>21</v>
      </c>
      <c r="E31" s="72">
        <v>393</v>
      </c>
      <c r="F31" s="72">
        <v>37</v>
      </c>
      <c r="G31" s="72">
        <f t="shared" si="0"/>
        <v>430</v>
      </c>
      <c r="H31" s="76">
        <f t="shared" si="4"/>
        <v>473.00000000000006</v>
      </c>
      <c r="I31" s="65">
        <v>4700</v>
      </c>
      <c r="J31" s="34">
        <f t="shared" si="5"/>
        <v>2021000</v>
      </c>
      <c r="K31" s="34">
        <f t="shared" si="6"/>
        <v>1919950</v>
      </c>
      <c r="L31" s="34">
        <f t="shared" si="7"/>
        <v>1616800</v>
      </c>
      <c r="M31" s="66">
        <f t="shared" si="8"/>
        <v>4000</v>
      </c>
    </row>
    <row r="32" spans="1:15" x14ac:dyDescent="0.2">
      <c r="A32" s="72">
        <v>31</v>
      </c>
      <c r="B32" s="73">
        <v>411</v>
      </c>
      <c r="C32" s="74">
        <v>4</v>
      </c>
      <c r="D32" s="75" t="s">
        <v>21</v>
      </c>
      <c r="E32" s="72">
        <v>393</v>
      </c>
      <c r="F32" s="72">
        <v>37</v>
      </c>
      <c r="G32" s="72">
        <f t="shared" si="0"/>
        <v>430</v>
      </c>
      <c r="H32" s="76">
        <f t="shared" si="4"/>
        <v>473.00000000000006</v>
      </c>
      <c r="I32" s="65">
        <v>4700</v>
      </c>
      <c r="J32" s="34">
        <f t="shared" si="5"/>
        <v>2021000</v>
      </c>
      <c r="K32" s="34">
        <f t="shared" si="6"/>
        <v>1919950</v>
      </c>
      <c r="L32" s="34">
        <f t="shared" si="7"/>
        <v>1616800</v>
      </c>
      <c r="M32" s="66">
        <f t="shared" si="8"/>
        <v>4000</v>
      </c>
    </row>
    <row r="33" spans="1:13" x14ac:dyDescent="0.2">
      <c r="A33" s="72">
        <v>32</v>
      </c>
      <c r="B33" s="73">
        <v>412</v>
      </c>
      <c r="C33" s="74">
        <v>4</v>
      </c>
      <c r="D33" s="75" t="s">
        <v>21</v>
      </c>
      <c r="E33" s="72">
        <v>414</v>
      </c>
      <c r="F33" s="72">
        <v>84</v>
      </c>
      <c r="G33" s="72">
        <f t="shared" si="0"/>
        <v>498</v>
      </c>
      <c r="H33" s="76">
        <f t="shared" si="4"/>
        <v>547.80000000000007</v>
      </c>
      <c r="I33" s="65">
        <v>4700</v>
      </c>
      <c r="J33" s="34">
        <f t="shared" si="5"/>
        <v>2340600</v>
      </c>
      <c r="K33" s="34">
        <f t="shared" si="6"/>
        <v>2223570</v>
      </c>
      <c r="L33" s="34">
        <f t="shared" si="7"/>
        <v>1872480</v>
      </c>
      <c r="M33" s="66">
        <f t="shared" si="8"/>
        <v>5000</v>
      </c>
    </row>
    <row r="34" spans="1:13" x14ac:dyDescent="0.2">
      <c r="A34" s="72">
        <v>33</v>
      </c>
      <c r="B34" s="73">
        <v>413</v>
      </c>
      <c r="C34" s="74">
        <v>4</v>
      </c>
      <c r="D34" s="75" t="s">
        <v>21</v>
      </c>
      <c r="E34" s="72">
        <v>414</v>
      </c>
      <c r="F34" s="72">
        <v>84</v>
      </c>
      <c r="G34" s="72">
        <f t="shared" si="0"/>
        <v>498</v>
      </c>
      <c r="H34" s="76">
        <f t="shared" si="4"/>
        <v>547.80000000000007</v>
      </c>
      <c r="I34" s="65">
        <v>4700</v>
      </c>
      <c r="J34" s="34">
        <f t="shared" si="5"/>
        <v>2340600</v>
      </c>
      <c r="K34" s="34">
        <f t="shared" si="6"/>
        <v>2223570</v>
      </c>
      <c r="L34" s="34">
        <f t="shared" si="7"/>
        <v>1872480</v>
      </c>
      <c r="M34" s="66">
        <f t="shared" si="8"/>
        <v>5000</v>
      </c>
    </row>
    <row r="35" spans="1:13" x14ac:dyDescent="0.2">
      <c r="A35" s="72">
        <v>34</v>
      </c>
      <c r="B35" s="73">
        <v>414</v>
      </c>
      <c r="C35" s="74">
        <v>4</v>
      </c>
      <c r="D35" s="75" t="s">
        <v>21</v>
      </c>
      <c r="E35" s="72">
        <v>322</v>
      </c>
      <c r="F35" s="72">
        <v>23</v>
      </c>
      <c r="G35" s="72">
        <f t="shared" si="0"/>
        <v>345</v>
      </c>
      <c r="H35" s="76">
        <f t="shared" si="4"/>
        <v>379.50000000000006</v>
      </c>
      <c r="I35" s="65">
        <v>4700</v>
      </c>
      <c r="J35" s="34">
        <f t="shared" si="5"/>
        <v>1621500</v>
      </c>
      <c r="K35" s="34">
        <f t="shared" si="6"/>
        <v>1540425</v>
      </c>
      <c r="L35" s="34">
        <f t="shared" si="7"/>
        <v>1297200</v>
      </c>
      <c r="M35" s="66">
        <f t="shared" si="8"/>
        <v>3500</v>
      </c>
    </row>
    <row r="36" spans="1:13" x14ac:dyDescent="0.2">
      <c r="A36" s="72">
        <v>35</v>
      </c>
      <c r="B36" s="73">
        <v>415</v>
      </c>
      <c r="C36" s="74">
        <v>4</v>
      </c>
      <c r="D36" s="75" t="s">
        <v>21</v>
      </c>
      <c r="E36" s="72">
        <v>322</v>
      </c>
      <c r="F36" s="72">
        <v>23</v>
      </c>
      <c r="G36" s="72">
        <f t="shared" si="0"/>
        <v>345</v>
      </c>
      <c r="H36" s="76">
        <f t="shared" si="4"/>
        <v>379.50000000000006</v>
      </c>
      <c r="I36" s="65">
        <v>4700</v>
      </c>
      <c r="J36" s="34">
        <f t="shared" si="5"/>
        <v>1621500</v>
      </c>
      <c r="K36" s="34">
        <f t="shared" si="6"/>
        <v>1540425</v>
      </c>
      <c r="L36" s="34">
        <f t="shared" si="7"/>
        <v>1297200</v>
      </c>
      <c r="M36" s="66">
        <f t="shared" si="8"/>
        <v>3500</v>
      </c>
    </row>
    <row r="37" spans="1:13" x14ac:dyDescent="0.2">
      <c r="A37" s="72">
        <v>36</v>
      </c>
      <c r="B37" s="73">
        <v>416</v>
      </c>
      <c r="C37" s="74">
        <v>4</v>
      </c>
      <c r="D37" s="75" t="s">
        <v>21</v>
      </c>
      <c r="E37" s="72">
        <v>322</v>
      </c>
      <c r="F37" s="72">
        <v>23</v>
      </c>
      <c r="G37" s="72">
        <f t="shared" si="0"/>
        <v>345</v>
      </c>
      <c r="H37" s="76">
        <f t="shared" si="4"/>
        <v>379.50000000000006</v>
      </c>
      <c r="I37" s="65">
        <v>4700</v>
      </c>
      <c r="J37" s="34">
        <f t="shared" si="5"/>
        <v>1621500</v>
      </c>
      <c r="K37" s="34">
        <f t="shared" si="6"/>
        <v>1540425</v>
      </c>
      <c r="L37" s="34">
        <f t="shared" si="7"/>
        <v>1297200</v>
      </c>
      <c r="M37" s="66">
        <f t="shared" si="8"/>
        <v>3500</v>
      </c>
    </row>
    <row r="38" spans="1:13" x14ac:dyDescent="0.2">
      <c r="A38" s="72">
        <v>37</v>
      </c>
      <c r="B38" s="73">
        <v>417</v>
      </c>
      <c r="C38" s="74">
        <v>4</v>
      </c>
      <c r="D38" s="75" t="s">
        <v>21</v>
      </c>
      <c r="E38" s="72">
        <v>322</v>
      </c>
      <c r="F38" s="72">
        <v>23</v>
      </c>
      <c r="G38" s="72">
        <f t="shared" si="0"/>
        <v>345</v>
      </c>
      <c r="H38" s="76">
        <f t="shared" si="4"/>
        <v>379.50000000000006</v>
      </c>
      <c r="I38" s="65">
        <v>4700</v>
      </c>
      <c r="J38" s="34">
        <f t="shared" si="5"/>
        <v>1621500</v>
      </c>
      <c r="K38" s="34">
        <f t="shared" si="6"/>
        <v>1540425</v>
      </c>
      <c r="L38" s="34">
        <f t="shared" si="7"/>
        <v>1297200</v>
      </c>
      <c r="M38" s="66">
        <f t="shared" si="8"/>
        <v>3500</v>
      </c>
    </row>
    <row r="39" spans="1:13" x14ac:dyDescent="0.2">
      <c r="A39" s="72">
        <v>38</v>
      </c>
      <c r="B39" s="73">
        <v>418</v>
      </c>
      <c r="C39" s="74">
        <v>4</v>
      </c>
      <c r="D39" s="75" t="s">
        <v>21</v>
      </c>
      <c r="E39" s="72">
        <v>414</v>
      </c>
      <c r="F39" s="72">
        <v>84</v>
      </c>
      <c r="G39" s="72">
        <f t="shared" si="0"/>
        <v>498</v>
      </c>
      <c r="H39" s="76">
        <f t="shared" si="4"/>
        <v>547.80000000000007</v>
      </c>
      <c r="I39" s="65">
        <v>4700</v>
      </c>
      <c r="J39" s="34">
        <f t="shared" si="5"/>
        <v>2340600</v>
      </c>
      <c r="K39" s="34">
        <f t="shared" si="6"/>
        <v>2223570</v>
      </c>
      <c r="L39" s="34">
        <f t="shared" si="7"/>
        <v>1872480</v>
      </c>
      <c r="M39" s="66">
        <f t="shared" si="8"/>
        <v>5000</v>
      </c>
    </row>
    <row r="40" spans="1:13" x14ac:dyDescent="0.2">
      <c r="A40" s="72">
        <v>39</v>
      </c>
      <c r="B40" s="73">
        <v>419</v>
      </c>
      <c r="C40" s="74">
        <v>4</v>
      </c>
      <c r="D40" s="75" t="s">
        <v>21</v>
      </c>
      <c r="E40" s="72">
        <v>396</v>
      </c>
      <c r="F40" s="72">
        <v>88</v>
      </c>
      <c r="G40" s="72">
        <f t="shared" si="0"/>
        <v>484</v>
      </c>
      <c r="H40" s="76">
        <f t="shared" si="4"/>
        <v>532.40000000000009</v>
      </c>
      <c r="I40" s="65">
        <v>4700</v>
      </c>
      <c r="J40" s="34">
        <f t="shared" si="5"/>
        <v>2274800</v>
      </c>
      <c r="K40" s="34">
        <f t="shared" si="6"/>
        <v>2161060</v>
      </c>
      <c r="L40" s="34">
        <f t="shared" si="7"/>
        <v>1819840</v>
      </c>
      <c r="M40" s="66">
        <f t="shared" si="8"/>
        <v>4500</v>
      </c>
    </row>
    <row r="41" spans="1:13" x14ac:dyDescent="0.2">
      <c r="A41" s="72">
        <v>40</v>
      </c>
      <c r="B41" s="73">
        <v>420</v>
      </c>
      <c r="C41" s="74">
        <v>4</v>
      </c>
      <c r="D41" s="75" t="s">
        <v>21</v>
      </c>
      <c r="E41" s="72">
        <v>393</v>
      </c>
      <c r="F41" s="72">
        <v>37</v>
      </c>
      <c r="G41" s="72">
        <f t="shared" si="0"/>
        <v>430</v>
      </c>
      <c r="H41" s="76">
        <f t="shared" si="4"/>
        <v>473.00000000000006</v>
      </c>
      <c r="I41" s="65">
        <v>4700</v>
      </c>
      <c r="J41" s="34">
        <f t="shared" si="5"/>
        <v>2021000</v>
      </c>
      <c r="K41" s="34">
        <f t="shared" si="6"/>
        <v>1919950</v>
      </c>
      <c r="L41" s="34">
        <f t="shared" si="7"/>
        <v>1616800</v>
      </c>
      <c r="M41" s="66">
        <f t="shared" si="8"/>
        <v>4000</v>
      </c>
    </row>
    <row r="42" spans="1:13" x14ac:dyDescent="0.2">
      <c r="A42" s="72">
        <v>41</v>
      </c>
      <c r="B42" s="73">
        <v>511</v>
      </c>
      <c r="C42" s="74">
        <v>5</v>
      </c>
      <c r="D42" s="75" t="s">
        <v>21</v>
      </c>
      <c r="E42" s="72">
        <v>393</v>
      </c>
      <c r="F42" s="72">
        <v>37</v>
      </c>
      <c r="G42" s="72">
        <f t="shared" si="0"/>
        <v>430</v>
      </c>
      <c r="H42" s="76">
        <f t="shared" si="4"/>
        <v>473.00000000000006</v>
      </c>
      <c r="I42" s="65">
        <v>4700</v>
      </c>
      <c r="J42" s="34">
        <f t="shared" si="5"/>
        <v>2021000</v>
      </c>
      <c r="K42" s="34">
        <f t="shared" si="6"/>
        <v>1919950</v>
      </c>
      <c r="L42" s="34">
        <f t="shared" si="7"/>
        <v>1616800</v>
      </c>
      <c r="M42" s="66">
        <f t="shared" si="8"/>
        <v>4000</v>
      </c>
    </row>
    <row r="43" spans="1:13" x14ac:dyDescent="0.2">
      <c r="A43" s="72">
        <v>42</v>
      </c>
      <c r="B43" s="73">
        <v>512</v>
      </c>
      <c r="C43" s="74">
        <v>5</v>
      </c>
      <c r="D43" s="75" t="s">
        <v>21</v>
      </c>
      <c r="E43" s="72">
        <v>414</v>
      </c>
      <c r="F43" s="72">
        <v>84</v>
      </c>
      <c r="G43" s="72">
        <f t="shared" si="0"/>
        <v>498</v>
      </c>
      <c r="H43" s="76">
        <f t="shared" si="4"/>
        <v>547.80000000000007</v>
      </c>
      <c r="I43" s="65">
        <v>4700</v>
      </c>
      <c r="J43" s="34">
        <f t="shared" si="5"/>
        <v>2340600</v>
      </c>
      <c r="K43" s="34">
        <f t="shared" si="6"/>
        <v>2223570</v>
      </c>
      <c r="L43" s="34">
        <f t="shared" si="7"/>
        <v>1872480</v>
      </c>
      <c r="M43" s="66">
        <f t="shared" si="8"/>
        <v>5000</v>
      </c>
    </row>
    <row r="44" spans="1:13" x14ac:dyDescent="0.2">
      <c r="A44" s="72">
        <v>43</v>
      </c>
      <c r="B44" s="73">
        <v>513</v>
      </c>
      <c r="C44" s="74">
        <v>5</v>
      </c>
      <c r="D44" s="75" t="s">
        <v>21</v>
      </c>
      <c r="E44" s="72">
        <v>414</v>
      </c>
      <c r="F44" s="72">
        <v>84</v>
      </c>
      <c r="G44" s="72">
        <f t="shared" si="0"/>
        <v>498</v>
      </c>
      <c r="H44" s="76">
        <f t="shared" si="4"/>
        <v>547.80000000000007</v>
      </c>
      <c r="I44" s="65">
        <v>4700</v>
      </c>
      <c r="J44" s="34">
        <f t="shared" si="5"/>
        <v>2340600</v>
      </c>
      <c r="K44" s="34">
        <f t="shared" si="6"/>
        <v>2223570</v>
      </c>
      <c r="L44" s="34">
        <f t="shared" si="7"/>
        <v>1872480</v>
      </c>
      <c r="M44" s="66">
        <f t="shared" si="8"/>
        <v>5000</v>
      </c>
    </row>
    <row r="45" spans="1:13" x14ac:dyDescent="0.2">
      <c r="A45" s="72">
        <v>44</v>
      </c>
      <c r="B45" s="73">
        <v>514</v>
      </c>
      <c r="C45" s="74">
        <v>5</v>
      </c>
      <c r="D45" s="75" t="s">
        <v>21</v>
      </c>
      <c r="E45" s="72">
        <v>322</v>
      </c>
      <c r="F45" s="72">
        <v>23</v>
      </c>
      <c r="G45" s="72">
        <f t="shared" si="0"/>
        <v>345</v>
      </c>
      <c r="H45" s="76">
        <f t="shared" si="4"/>
        <v>379.50000000000006</v>
      </c>
      <c r="I45" s="65">
        <v>4700</v>
      </c>
      <c r="J45" s="34">
        <f t="shared" si="5"/>
        <v>1621500</v>
      </c>
      <c r="K45" s="34">
        <f t="shared" si="6"/>
        <v>1540425</v>
      </c>
      <c r="L45" s="34">
        <f t="shared" si="7"/>
        <v>1297200</v>
      </c>
      <c r="M45" s="66">
        <f t="shared" si="8"/>
        <v>3500</v>
      </c>
    </row>
    <row r="46" spans="1:13" x14ac:dyDescent="0.2">
      <c r="A46" s="72">
        <v>45</v>
      </c>
      <c r="B46" s="73">
        <v>515</v>
      </c>
      <c r="C46" s="74">
        <v>5</v>
      </c>
      <c r="D46" s="75" t="s">
        <v>21</v>
      </c>
      <c r="E46" s="72">
        <v>322</v>
      </c>
      <c r="F46" s="72">
        <v>23</v>
      </c>
      <c r="G46" s="72">
        <f t="shared" si="0"/>
        <v>345</v>
      </c>
      <c r="H46" s="76">
        <f t="shared" si="4"/>
        <v>379.50000000000006</v>
      </c>
      <c r="I46" s="65">
        <v>4700</v>
      </c>
      <c r="J46" s="34">
        <f t="shared" si="5"/>
        <v>1621500</v>
      </c>
      <c r="K46" s="34">
        <f t="shared" si="6"/>
        <v>1540425</v>
      </c>
      <c r="L46" s="34">
        <f t="shared" si="7"/>
        <v>1297200</v>
      </c>
      <c r="M46" s="66">
        <f t="shared" si="8"/>
        <v>3500</v>
      </c>
    </row>
    <row r="47" spans="1:13" x14ac:dyDescent="0.2">
      <c r="A47" s="72">
        <v>46</v>
      </c>
      <c r="B47" s="73">
        <v>516</v>
      </c>
      <c r="C47" s="74">
        <v>5</v>
      </c>
      <c r="D47" s="75" t="s">
        <v>21</v>
      </c>
      <c r="E47" s="72">
        <v>322</v>
      </c>
      <c r="F47" s="72">
        <v>23</v>
      </c>
      <c r="G47" s="72">
        <f t="shared" si="0"/>
        <v>345</v>
      </c>
      <c r="H47" s="76">
        <f t="shared" si="4"/>
        <v>379.50000000000006</v>
      </c>
      <c r="I47" s="65">
        <v>4700</v>
      </c>
      <c r="J47" s="34">
        <f t="shared" si="5"/>
        <v>1621500</v>
      </c>
      <c r="K47" s="34">
        <f t="shared" si="6"/>
        <v>1540425</v>
      </c>
      <c r="L47" s="34">
        <f t="shared" si="7"/>
        <v>1297200</v>
      </c>
      <c r="M47" s="66">
        <f t="shared" si="8"/>
        <v>3500</v>
      </c>
    </row>
    <row r="48" spans="1:13" x14ac:dyDescent="0.2">
      <c r="A48" s="72">
        <v>47</v>
      </c>
      <c r="B48" s="73">
        <v>517</v>
      </c>
      <c r="C48" s="74">
        <v>5</v>
      </c>
      <c r="D48" s="75" t="s">
        <v>21</v>
      </c>
      <c r="E48" s="72">
        <v>322</v>
      </c>
      <c r="F48" s="72">
        <v>23</v>
      </c>
      <c r="G48" s="72">
        <f t="shared" si="0"/>
        <v>345</v>
      </c>
      <c r="H48" s="76">
        <f t="shared" si="4"/>
        <v>379.50000000000006</v>
      </c>
      <c r="I48" s="65">
        <v>4700</v>
      </c>
      <c r="J48" s="34">
        <f t="shared" si="5"/>
        <v>1621500</v>
      </c>
      <c r="K48" s="34">
        <f t="shared" si="6"/>
        <v>1540425</v>
      </c>
      <c r="L48" s="34">
        <f t="shared" si="7"/>
        <v>1297200</v>
      </c>
      <c r="M48" s="66">
        <f t="shared" si="8"/>
        <v>3500</v>
      </c>
    </row>
    <row r="49" spans="1:13" x14ac:dyDescent="0.2">
      <c r="A49" s="72">
        <v>48</v>
      </c>
      <c r="B49" s="73">
        <v>518</v>
      </c>
      <c r="C49" s="74">
        <v>5</v>
      </c>
      <c r="D49" s="75" t="s">
        <v>21</v>
      </c>
      <c r="E49" s="72">
        <v>414</v>
      </c>
      <c r="F49" s="72">
        <v>84</v>
      </c>
      <c r="G49" s="72">
        <f t="shared" si="0"/>
        <v>498</v>
      </c>
      <c r="H49" s="76">
        <f t="shared" si="4"/>
        <v>547.80000000000007</v>
      </c>
      <c r="I49" s="65">
        <v>4700</v>
      </c>
      <c r="J49" s="34">
        <f t="shared" si="5"/>
        <v>2340600</v>
      </c>
      <c r="K49" s="34">
        <f t="shared" si="6"/>
        <v>2223570</v>
      </c>
      <c r="L49" s="34">
        <f t="shared" si="7"/>
        <v>1872480</v>
      </c>
      <c r="M49" s="66">
        <f t="shared" si="8"/>
        <v>5000</v>
      </c>
    </row>
    <row r="50" spans="1:13" x14ac:dyDescent="0.2">
      <c r="A50" s="72">
        <v>49</v>
      </c>
      <c r="B50" s="73">
        <v>519</v>
      </c>
      <c r="C50" s="74">
        <v>5</v>
      </c>
      <c r="D50" s="75" t="s">
        <v>21</v>
      </c>
      <c r="E50" s="72">
        <v>396</v>
      </c>
      <c r="F50" s="72">
        <v>88</v>
      </c>
      <c r="G50" s="72">
        <f t="shared" si="0"/>
        <v>484</v>
      </c>
      <c r="H50" s="76">
        <f t="shared" si="4"/>
        <v>532.40000000000009</v>
      </c>
      <c r="I50" s="65">
        <v>4700</v>
      </c>
      <c r="J50" s="34">
        <f t="shared" si="5"/>
        <v>2274800</v>
      </c>
      <c r="K50" s="34">
        <f t="shared" si="6"/>
        <v>2161060</v>
      </c>
      <c r="L50" s="34">
        <f t="shared" si="7"/>
        <v>1819840</v>
      </c>
      <c r="M50" s="66">
        <f t="shared" si="8"/>
        <v>4500</v>
      </c>
    </row>
    <row r="51" spans="1:13" x14ac:dyDescent="0.2">
      <c r="A51" s="72">
        <v>50</v>
      </c>
      <c r="B51" s="73">
        <v>520</v>
      </c>
      <c r="C51" s="74">
        <v>5</v>
      </c>
      <c r="D51" s="75" t="s">
        <v>21</v>
      </c>
      <c r="E51" s="72">
        <v>393</v>
      </c>
      <c r="F51" s="72">
        <v>37</v>
      </c>
      <c r="G51" s="72">
        <f t="shared" si="0"/>
        <v>430</v>
      </c>
      <c r="H51" s="76">
        <f t="shared" si="4"/>
        <v>473.00000000000006</v>
      </c>
      <c r="I51" s="65">
        <v>4700</v>
      </c>
      <c r="J51" s="34">
        <f t="shared" si="5"/>
        <v>2021000</v>
      </c>
      <c r="K51" s="34">
        <f t="shared" si="6"/>
        <v>1919950</v>
      </c>
      <c r="L51" s="34">
        <f t="shared" si="7"/>
        <v>1616800</v>
      </c>
      <c r="M51" s="66">
        <f t="shared" si="8"/>
        <v>4000</v>
      </c>
    </row>
    <row r="52" spans="1:13" x14ac:dyDescent="0.2">
      <c r="A52" s="72">
        <v>51</v>
      </c>
      <c r="B52" s="73">
        <v>611</v>
      </c>
      <c r="C52" s="74">
        <v>6</v>
      </c>
      <c r="D52" s="75" t="s">
        <v>21</v>
      </c>
      <c r="E52" s="72">
        <v>393</v>
      </c>
      <c r="F52" s="72">
        <v>37</v>
      </c>
      <c r="G52" s="72">
        <f t="shared" si="0"/>
        <v>430</v>
      </c>
      <c r="H52" s="76">
        <f t="shared" si="4"/>
        <v>473.00000000000006</v>
      </c>
      <c r="I52" s="65">
        <v>4700</v>
      </c>
      <c r="J52" s="34">
        <f t="shared" si="5"/>
        <v>2021000</v>
      </c>
      <c r="K52" s="34">
        <f t="shared" si="6"/>
        <v>1919950</v>
      </c>
      <c r="L52" s="34">
        <f t="shared" si="7"/>
        <v>1616800</v>
      </c>
      <c r="M52" s="66">
        <f t="shared" si="8"/>
        <v>4000</v>
      </c>
    </row>
    <row r="53" spans="1:13" x14ac:dyDescent="0.2">
      <c r="A53" s="72">
        <v>52</v>
      </c>
      <c r="B53" s="73">
        <v>612</v>
      </c>
      <c r="C53" s="74">
        <v>6</v>
      </c>
      <c r="D53" s="75" t="s">
        <v>21</v>
      </c>
      <c r="E53" s="72">
        <v>414</v>
      </c>
      <c r="F53" s="72">
        <v>84</v>
      </c>
      <c r="G53" s="72">
        <f t="shared" si="0"/>
        <v>498</v>
      </c>
      <c r="H53" s="76">
        <f t="shared" si="4"/>
        <v>547.80000000000007</v>
      </c>
      <c r="I53" s="65">
        <v>4700</v>
      </c>
      <c r="J53" s="34">
        <f t="shared" si="5"/>
        <v>2340600</v>
      </c>
      <c r="K53" s="34">
        <f t="shared" si="6"/>
        <v>2223570</v>
      </c>
      <c r="L53" s="34">
        <f t="shared" si="7"/>
        <v>1872480</v>
      </c>
      <c r="M53" s="66">
        <f t="shared" si="8"/>
        <v>5000</v>
      </c>
    </row>
    <row r="54" spans="1:13" x14ac:dyDescent="0.2">
      <c r="A54" s="72">
        <v>53</v>
      </c>
      <c r="B54" s="73">
        <v>613</v>
      </c>
      <c r="C54" s="74">
        <v>6</v>
      </c>
      <c r="D54" s="75" t="s">
        <v>21</v>
      </c>
      <c r="E54" s="72">
        <v>414</v>
      </c>
      <c r="F54" s="72">
        <v>84</v>
      </c>
      <c r="G54" s="72">
        <f t="shared" si="0"/>
        <v>498</v>
      </c>
      <c r="H54" s="76">
        <f t="shared" si="4"/>
        <v>547.80000000000007</v>
      </c>
      <c r="I54" s="65">
        <v>4700</v>
      </c>
      <c r="J54" s="34">
        <f t="shared" si="5"/>
        <v>2340600</v>
      </c>
      <c r="K54" s="34">
        <f t="shared" si="6"/>
        <v>2223570</v>
      </c>
      <c r="L54" s="34">
        <f t="shared" si="7"/>
        <v>1872480</v>
      </c>
      <c r="M54" s="66">
        <f t="shared" si="8"/>
        <v>5000</v>
      </c>
    </row>
    <row r="55" spans="1:13" x14ac:dyDescent="0.2">
      <c r="A55" s="72">
        <v>54</v>
      </c>
      <c r="B55" s="73">
        <v>614</v>
      </c>
      <c r="C55" s="74">
        <v>6</v>
      </c>
      <c r="D55" s="75" t="s">
        <v>21</v>
      </c>
      <c r="E55" s="72">
        <v>322</v>
      </c>
      <c r="F55" s="72">
        <v>23</v>
      </c>
      <c r="G55" s="72">
        <f t="shared" si="0"/>
        <v>345</v>
      </c>
      <c r="H55" s="76">
        <f t="shared" si="4"/>
        <v>379.50000000000006</v>
      </c>
      <c r="I55" s="65">
        <v>4700</v>
      </c>
      <c r="J55" s="34">
        <f t="shared" si="5"/>
        <v>1621500</v>
      </c>
      <c r="K55" s="34">
        <f t="shared" si="6"/>
        <v>1540425</v>
      </c>
      <c r="L55" s="34">
        <f t="shared" si="7"/>
        <v>1297200</v>
      </c>
      <c r="M55" s="66">
        <f t="shared" si="8"/>
        <v>3500</v>
      </c>
    </row>
    <row r="56" spans="1:13" x14ac:dyDescent="0.2">
      <c r="A56" s="72">
        <v>55</v>
      </c>
      <c r="B56" s="73">
        <v>615</v>
      </c>
      <c r="C56" s="74">
        <v>6</v>
      </c>
      <c r="D56" s="75" t="s">
        <v>21</v>
      </c>
      <c r="E56" s="72">
        <v>322</v>
      </c>
      <c r="F56" s="72">
        <v>23</v>
      </c>
      <c r="G56" s="72">
        <f t="shared" si="0"/>
        <v>345</v>
      </c>
      <c r="H56" s="76">
        <f t="shared" si="4"/>
        <v>379.50000000000006</v>
      </c>
      <c r="I56" s="65">
        <v>4700</v>
      </c>
      <c r="J56" s="34">
        <f t="shared" si="5"/>
        <v>1621500</v>
      </c>
      <c r="K56" s="34">
        <f t="shared" si="6"/>
        <v>1540425</v>
      </c>
      <c r="L56" s="34">
        <f t="shared" si="7"/>
        <v>1297200</v>
      </c>
      <c r="M56" s="66">
        <f t="shared" si="8"/>
        <v>3500</v>
      </c>
    </row>
    <row r="57" spans="1:13" x14ac:dyDescent="0.2">
      <c r="A57" s="72">
        <v>56</v>
      </c>
      <c r="B57" s="73">
        <v>616</v>
      </c>
      <c r="C57" s="74">
        <v>6</v>
      </c>
      <c r="D57" s="75" t="s">
        <v>21</v>
      </c>
      <c r="E57" s="72">
        <v>322</v>
      </c>
      <c r="F57" s="72">
        <v>23</v>
      </c>
      <c r="G57" s="72">
        <f t="shared" si="0"/>
        <v>345</v>
      </c>
      <c r="H57" s="76">
        <f t="shared" si="4"/>
        <v>379.50000000000006</v>
      </c>
      <c r="I57" s="65">
        <v>4700</v>
      </c>
      <c r="J57" s="34">
        <f t="shared" si="5"/>
        <v>1621500</v>
      </c>
      <c r="K57" s="34">
        <f t="shared" si="6"/>
        <v>1540425</v>
      </c>
      <c r="L57" s="34">
        <f t="shared" si="7"/>
        <v>1297200</v>
      </c>
      <c r="M57" s="66">
        <f t="shared" si="8"/>
        <v>3500</v>
      </c>
    </row>
    <row r="58" spans="1:13" x14ac:dyDescent="0.2">
      <c r="A58" s="72">
        <v>57</v>
      </c>
      <c r="B58" s="73">
        <v>617</v>
      </c>
      <c r="C58" s="74">
        <v>6</v>
      </c>
      <c r="D58" s="75" t="s">
        <v>21</v>
      </c>
      <c r="E58" s="72">
        <v>322</v>
      </c>
      <c r="F58" s="72">
        <v>23</v>
      </c>
      <c r="G58" s="72">
        <f t="shared" si="0"/>
        <v>345</v>
      </c>
      <c r="H58" s="76">
        <f t="shared" si="4"/>
        <v>379.50000000000006</v>
      </c>
      <c r="I58" s="65">
        <v>4700</v>
      </c>
      <c r="J58" s="34">
        <f t="shared" si="5"/>
        <v>1621500</v>
      </c>
      <c r="K58" s="34">
        <f t="shared" si="6"/>
        <v>1540425</v>
      </c>
      <c r="L58" s="34">
        <f t="shared" si="7"/>
        <v>1297200</v>
      </c>
      <c r="M58" s="66">
        <f t="shared" si="8"/>
        <v>3500</v>
      </c>
    </row>
    <row r="59" spans="1:13" x14ac:dyDescent="0.2">
      <c r="A59" s="72">
        <v>58</v>
      </c>
      <c r="B59" s="73">
        <v>618</v>
      </c>
      <c r="C59" s="74">
        <v>6</v>
      </c>
      <c r="D59" s="75" t="s">
        <v>21</v>
      </c>
      <c r="E59" s="72">
        <v>414</v>
      </c>
      <c r="F59" s="72">
        <v>84</v>
      </c>
      <c r="G59" s="72">
        <f t="shared" si="0"/>
        <v>498</v>
      </c>
      <c r="H59" s="76">
        <f t="shared" si="4"/>
        <v>547.80000000000007</v>
      </c>
      <c r="I59" s="65">
        <v>4700</v>
      </c>
      <c r="J59" s="34">
        <f t="shared" si="5"/>
        <v>2340600</v>
      </c>
      <c r="K59" s="34">
        <f t="shared" si="6"/>
        <v>2223570</v>
      </c>
      <c r="L59" s="34">
        <f t="shared" si="7"/>
        <v>1872480</v>
      </c>
      <c r="M59" s="66">
        <f t="shared" si="8"/>
        <v>5000</v>
      </c>
    </row>
    <row r="60" spans="1:13" x14ac:dyDescent="0.2">
      <c r="A60" s="72">
        <v>59</v>
      </c>
      <c r="B60" s="73">
        <v>619</v>
      </c>
      <c r="C60" s="72">
        <v>6</v>
      </c>
      <c r="D60" s="75" t="s">
        <v>21</v>
      </c>
      <c r="E60" s="72">
        <v>396</v>
      </c>
      <c r="F60" s="72">
        <v>88</v>
      </c>
      <c r="G60" s="72">
        <f t="shared" si="0"/>
        <v>484</v>
      </c>
      <c r="H60" s="76">
        <f t="shared" si="4"/>
        <v>532.40000000000009</v>
      </c>
      <c r="I60" s="65">
        <v>4700</v>
      </c>
      <c r="J60" s="34">
        <f t="shared" si="5"/>
        <v>2274800</v>
      </c>
      <c r="K60" s="34">
        <f t="shared" si="6"/>
        <v>2161060</v>
      </c>
      <c r="L60" s="34">
        <f t="shared" si="7"/>
        <v>1819840</v>
      </c>
      <c r="M60" s="66">
        <f t="shared" si="8"/>
        <v>4500</v>
      </c>
    </row>
    <row r="61" spans="1:13" x14ac:dyDescent="0.2">
      <c r="A61" s="72">
        <v>60</v>
      </c>
      <c r="B61" s="73">
        <v>620</v>
      </c>
      <c r="C61" s="72">
        <v>6</v>
      </c>
      <c r="D61" s="75" t="s">
        <v>21</v>
      </c>
      <c r="E61" s="72">
        <v>393</v>
      </c>
      <c r="F61" s="72">
        <v>37</v>
      </c>
      <c r="G61" s="72">
        <f t="shared" si="0"/>
        <v>430</v>
      </c>
      <c r="H61" s="76">
        <f t="shared" si="4"/>
        <v>473.00000000000006</v>
      </c>
      <c r="I61" s="65">
        <v>4700</v>
      </c>
      <c r="J61" s="34">
        <f t="shared" si="5"/>
        <v>2021000</v>
      </c>
      <c r="K61" s="34">
        <f t="shared" si="6"/>
        <v>1919950</v>
      </c>
      <c r="L61" s="34">
        <f t="shared" si="7"/>
        <v>1616800</v>
      </c>
      <c r="M61" s="66">
        <f t="shared" si="8"/>
        <v>4000</v>
      </c>
    </row>
    <row r="62" spans="1:13" x14ac:dyDescent="0.2">
      <c r="A62" s="72">
        <v>61</v>
      </c>
      <c r="B62" s="73">
        <v>711</v>
      </c>
      <c r="C62" s="72">
        <v>7</v>
      </c>
      <c r="D62" s="75" t="s">
        <v>21</v>
      </c>
      <c r="E62" s="72">
        <v>393</v>
      </c>
      <c r="F62" s="72">
        <v>37</v>
      </c>
      <c r="G62" s="72">
        <f t="shared" si="0"/>
        <v>430</v>
      </c>
      <c r="H62" s="76">
        <f t="shared" si="4"/>
        <v>473.00000000000006</v>
      </c>
      <c r="I62" s="65">
        <v>4700</v>
      </c>
      <c r="J62" s="34">
        <f t="shared" si="5"/>
        <v>2021000</v>
      </c>
      <c r="K62" s="34">
        <f t="shared" si="6"/>
        <v>1919950</v>
      </c>
      <c r="L62" s="34">
        <f t="shared" si="7"/>
        <v>1616800</v>
      </c>
      <c r="M62" s="66">
        <f t="shared" si="8"/>
        <v>4000</v>
      </c>
    </row>
    <row r="63" spans="1:13" x14ac:dyDescent="0.2">
      <c r="A63" s="72">
        <v>62</v>
      </c>
      <c r="B63" s="73">
        <v>712</v>
      </c>
      <c r="C63" s="72">
        <v>7</v>
      </c>
      <c r="D63" s="75" t="s">
        <v>21</v>
      </c>
      <c r="E63" s="72">
        <v>414</v>
      </c>
      <c r="F63" s="72">
        <v>84</v>
      </c>
      <c r="G63" s="72">
        <f t="shared" si="0"/>
        <v>498</v>
      </c>
      <c r="H63" s="76">
        <f t="shared" si="4"/>
        <v>547.80000000000007</v>
      </c>
      <c r="I63" s="65">
        <v>4700</v>
      </c>
      <c r="J63" s="34">
        <f t="shared" si="5"/>
        <v>2340600</v>
      </c>
      <c r="K63" s="34">
        <f t="shared" si="6"/>
        <v>2223570</v>
      </c>
      <c r="L63" s="34">
        <f t="shared" si="7"/>
        <v>1872480</v>
      </c>
      <c r="M63" s="66">
        <f t="shared" si="8"/>
        <v>5000</v>
      </c>
    </row>
    <row r="64" spans="1:13" x14ac:dyDescent="0.2">
      <c r="A64" s="72">
        <v>63</v>
      </c>
      <c r="B64" s="73">
        <v>713</v>
      </c>
      <c r="C64" s="72">
        <v>7</v>
      </c>
      <c r="D64" s="75" t="s">
        <v>21</v>
      </c>
      <c r="E64" s="72">
        <v>414</v>
      </c>
      <c r="F64" s="72">
        <v>84</v>
      </c>
      <c r="G64" s="72">
        <f t="shared" si="0"/>
        <v>498</v>
      </c>
      <c r="H64" s="76">
        <f t="shared" si="4"/>
        <v>547.80000000000007</v>
      </c>
      <c r="I64" s="65">
        <v>4700</v>
      </c>
      <c r="J64" s="34">
        <f t="shared" si="5"/>
        <v>2340600</v>
      </c>
      <c r="K64" s="34">
        <f t="shared" si="6"/>
        <v>2223570</v>
      </c>
      <c r="L64" s="34">
        <f t="shared" si="7"/>
        <v>1872480</v>
      </c>
      <c r="M64" s="66">
        <f t="shared" si="8"/>
        <v>5000</v>
      </c>
    </row>
    <row r="65" spans="1:13" x14ac:dyDescent="0.2">
      <c r="A65" s="72">
        <v>64</v>
      </c>
      <c r="B65" s="73">
        <v>714</v>
      </c>
      <c r="C65" s="72">
        <v>7</v>
      </c>
      <c r="D65" s="75" t="s">
        <v>21</v>
      </c>
      <c r="E65" s="72">
        <v>322</v>
      </c>
      <c r="F65" s="72">
        <v>23</v>
      </c>
      <c r="G65" s="72">
        <f t="shared" si="0"/>
        <v>345</v>
      </c>
      <c r="H65" s="76">
        <f t="shared" si="4"/>
        <v>379.50000000000006</v>
      </c>
      <c r="I65" s="65">
        <v>4700</v>
      </c>
      <c r="J65" s="34">
        <f t="shared" si="5"/>
        <v>1621500</v>
      </c>
      <c r="K65" s="34">
        <f t="shared" si="6"/>
        <v>1540425</v>
      </c>
      <c r="L65" s="34">
        <f t="shared" si="7"/>
        <v>1297200</v>
      </c>
      <c r="M65" s="66">
        <f t="shared" si="8"/>
        <v>3500</v>
      </c>
    </row>
    <row r="66" spans="1:13" x14ac:dyDescent="0.2">
      <c r="A66" s="72">
        <v>65</v>
      </c>
      <c r="B66" s="73">
        <v>715</v>
      </c>
      <c r="C66" s="72">
        <v>7</v>
      </c>
      <c r="D66" s="75" t="s">
        <v>21</v>
      </c>
      <c r="E66" s="72">
        <v>322</v>
      </c>
      <c r="F66" s="72">
        <v>23</v>
      </c>
      <c r="G66" s="72">
        <f t="shared" si="0"/>
        <v>345</v>
      </c>
      <c r="H66" s="76">
        <f t="shared" si="4"/>
        <v>379.50000000000006</v>
      </c>
      <c r="I66" s="65">
        <v>4700</v>
      </c>
      <c r="J66" s="34">
        <f t="shared" si="5"/>
        <v>1621500</v>
      </c>
      <c r="K66" s="34">
        <f t="shared" si="6"/>
        <v>1540425</v>
      </c>
      <c r="L66" s="34">
        <f t="shared" si="7"/>
        <v>1297200</v>
      </c>
      <c r="M66" s="66">
        <f t="shared" si="8"/>
        <v>3500</v>
      </c>
    </row>
    <row r="67" spans="1:13" x14ac:dyDescent="0.2">
      <c r="A67" s="72">
        <v>66</v>
      </c>
      <c r="B67" s="73">
        <v>716</v>
      </c>
      <c r="C67" s="72">
        <v>7</v>
      </c>
      <c r="D67" s="75" t="s">
        <v>21</v>
      </c>
      <c r="E67" s="72">
        <v>322</v>
      </c>
      <c r="F67" s="72">
        <v>23</v>
      </c>
      <c r="G67" s="72">
        <f t="shared" si="0"/>
        <v>345</v>
      </c>
      <c r="H67" s="76">
        <f t="shared" ref="H67:H71" si="9">G67*1.1</f>
        <v>379.50000000000006</v>
      </c>
      <c r="I67" s="65">
        <v>4700</v>
      </c>
      <c r="J67" s="34">
        <f t="shared" ref="J67:J71" si="10">I67*G67</f>
        <v>1621500</v>
      </c>
      <c r="K67" s="34">
        <f t="shared" ref="K67:K71" si="11">J67*0.95</f>
        <v>1540425</v>
      </c>
      <c r="L67" s="34">
        <f t="shared" ref="L67:L71" si="12">J67*0.8</f>
        <v>1297200</v>
      </c>
      <c r="M67" s="66">
        <f t="shared" ref="M67:M71" si="13">MROUND((J67*0.025/12),500)</f>
        <v>3500</v>
      </c>
    </row>
    <row r="68" spans="1:13" x14ac:dyDescent="0.2">
      <c r="A68" s="72">
        <v>67</v>
      </c>
      <c r="B68" s="73">
        <v>717</v>
      </c>
      <c r="C68" s="72">
        <v>7</v>
      </c>
      <c r="D68" s="75" t="s">
        <v>21</v>
      </c>
      <c r="E68" s="72">
        <v>322</v>
      </c>
      <c r="F68" s="72">
        <v>23</v>
      </c>
      <c r="G68" s="72">
        <f t="shared" si="0"/>
        <v>345</v>
      </c>
      <c r="H68" s="76">
        <f t="shared" si="9"/>
        <v>379.50000000000006</v>
      </c>
      <c r="I68" s="65">
        <v>4700</v>
      </c>
      <c r="J68" s="34">
        <f t="shared" si="10"/>
        <v>1621500</v>
      </c>
      <c r="K68" s="34">
        <f t="shared" si="11"/>
        <v>1540425</v>
      </c>
      <c r="L68" s="34">
        <f t="shared" si="12"/>
        <v>1297200</v>
      </c>
      <c r="M68" s="66">
        <f t="shared" si="13"/>
        <v>3500</v>
      </c>
    </row>
    <row r="69" spans="1:13" x14ac:dyDescent="0.2">
      <c r="A69" s="72">
        <v>68</v>
      </c>
      <c r="B69" s="73">
        <v>718</v>
      </c>
      <c r="C69" s="72">
        <v>7</v>
      </c>
      <c r="D69" s="75" t="s">
        <v>21</v>
      </c>
      <c r="E69" s="72">
        <v>414</v>
      </c>
      <c r="F69" s="72">
        <v>84</v>
      </c>
      <c r="G69" s="72">
        <f t="shared" si="0"/>
        <v>498</v>
      </c>
      <c r="H69" s="76">
        <f t="shared" si="9"/>
        <v>547.80000000000007</v>
      </c>
      <c r="I69" s="65">
        <v>4700</v>
      </c>
      <c r="J69" s="34">
        <f t="shared" si="10"/>
        <v>2340600</v>
      </c>
      <c r="K69" s="34">
        <f t="shared" si="11"/>
        <v>2223570</v>
      </c>
      <c r="L69" s="34">
        <f t="shared" si="12"/>
        <v>1872480</v>
      </c>
      <c r="M69" s="66">
        <f t="shared" si="13"/>
        <v>5000</v>
      </c>
    </row>
    <row r="70" spans="1:13" x14ac:dyDescent="0.2">
      <c r="A70" s="72">
        <v>69</v>
      </c>
      <c r="B70" s="73">
        <v>719</v>
      </c>
      <c r="C70" s="72">
        <v>7</v>
      </c>
      <c r="D70" s="75" t="s">
        <v>21</v>
      </c>
      <c r="E70" s="72">
        <v>396</v>
      </c>
      <c r="F70" s="72">
        <v>88</v>
      </c>
      <c r="G70" s="72">
        <f t="shared" si="0"/>
        <v>484</v>
      </c>
      <c r="H70" s="76">
        <f t="shared" si="9"/>
        <v>532.40000000000009</v>
      </c>
      <c r="I70" s="65">
        <v>4700</v>
      </c>
      <c r="J70" s="34">
        <f t="shared" si="10"/>
        <v>2274800</v>
      </c>
      <c r="K70" s="34">
        <f t="shared" si="11"/>
        <v>2161060</v>
      </c>
      <c r="L70" s="34">
        <f t="shared" si="12"/>
        <v>1819840</v>
      </c>
      <c r="M70" s="66">
        <f t="shared" si="13"/>
        <v>4500</v>
      </c>
    </row>
    <row r="71" spans="1:13" x14ac:dyDescent="0.2">
      <c r="A71" s="72">
        <v>70</v>
      </c>
      <c r="B71" s="73">
        <v>720</v>
      </c>
      <c r="C71" s="72">
        <v>7</v>
      </c>
      <c r="D71" s="75" t="s">
        <v>21</v>
      </c>
      <c r="E71" s="72">
        <v>393</v>
      </c>
      <c r="F71" s="72">
        <v>37</v>
      </c>
      <c r="G71" s="72">
        <f t="shared" si="0"/>
        <v>430</v>
      </c>
      <c r="H71" s="76">
        <f t="shared" si="9"/>
        <v>473.00000000000006</v>
      </c>
      <c r="I71" s="65">
        <v>4700</v>
      </c>
      <c r="J71" s="34">
        <f t="shared" si="10"/>
        <v>2021000</v>
      </c>
      <c r="K71" s="34">
        <f t="shared" si="11"/>
        <v>1919950</v>
      </c>
      <c r="L71" s="34">
        <f t="shared" si="12"/>
        <v>1616800</v>
      </c>
      <c r="M71" s="66">
        <f t="shared" si="13"/>
        <v>4000</v>
      </c>
    </row>
    <row r="72" spans="1:13" x14ac:dyDescent="0.2">
      <c r="A72" s="77" t="s">
        <v>2</v>
      </c>
      <c r="B72" s="78"/>
      <c r="C72" s="78"/>
      <c r="D72" s="79"/>
      <c r="E72" s="80">
        <f t="shared" ref="E72:H72" si="14">SUM(E2:E71)</f>
        <v>25984</v>
      </c>
      <c r="F72" s="80">
        <f t="shared" si="14"/>
        <v>3542</v>
      </c>
      <c r="G72" s="80">
        <f t="shared" si="14"/>
        <v>29526</v>
      </c>
      <c r="H72" s="80">
        <f t="shared" si="14"/>
        <v>32478.599999999995</v>
      </c>
      <c r="I72" s="67"/>
      <c r="J72" s="35">
        <f t="shared" ref="J72:L72" si="15">SUM(J2:J71)</f>
        <v>138772200</v>
      </c>
      <c r="K72" s="35">
        <f t="shared" si="15"/>
        <v>131833590</v>
      </c>
      <c r="L72" s="35">
        <f t="shared" si="15"/>
        <v>111017760</v>
      </c>
      <c r="M72" s="68"/>
    </row>
    <row r="73" spans="1:13" x14ac:dyDescent="0.2">
      <c r="I73" s="69"/>
    </row>
    <row r="75" spans="1:13" x14ac:dyDescent="0.2">
      <c r="F75" s="82"/>
      <c r="G75" s="70"/>
      <c r="H75" s="69"/>
      <c r="J75" s="69"/>
      <c r="K75" s="69"/>
      <c r="L75" s="69"/>
    </row>
    <row r="76" spans="1:13" x14ac:dyDescent="0.2">
      <c r="F76" s="82"/>
      <c r="G76" s="70"/>
      <c r="H76" s="69"/>
      <c r="J76" s="69"/>
      <c r="K76" s="69"/>
      <c r="L76" s="69"/>
    </row>
    <row r="77" spans="1:13" x14ac:dyDescent="0.2">
      <c r="F77" s="82"/>
      <c r="G77" s="70"/>
      <c r="H77" s="69"/>
      <c r="J77" s="69"/>
      <c r="K77" s="69"/>
      <c r="L77" s="69"/>
    </row>
    <row r="78" spans="1:13" x14ac:dyDescent="0.2">
      <c r="F78" s="82"/>
      <c r="G78" s="70"/>
      <c r="H78" s="69"/>
      <c r="J78" s="69"/>
      <c r="K78" s="69"/>
      <c r="L78" s="69"/>
    </row>
    <row r="79" spans="1:13" x14ac:dyDescent="0.2">
      <c r="F79" s="82"/>
      <c r="G79" s="70"/>
      <c r="H79" s="69"/>
      <c r="J79" s="69"/>
      <c r="K79" s="69"/>
      <c r="L79" s="69"/>
    </row>
    <row r="80" spans="1:13" x14ac:dyDescent="0.2">
      <c r="F80" s="82"/>
      <c r="G80" s="70"/>
      <c r="H80" s="69"/>
      <c r="J80" s="69"/>
      <c r="K80" s="69"/>
      <c r="L80" s="69"/>
    </row>
    <row r="81" spans="6:12" x14ac:dyDescent="0.2">
      <c r="F81" s="82"/>
      <c r="G81" s="70"/>
      <c r="H81" s="69"/>
      <c r="J81" s="69"/>
      <c r="K81" s="69"/>
      <c r="L81" s="69"/>
    </row>
    <row r="82" spans="6:12" x14ac:dyDescent="0.2">
      <c r="F82" s="82"/>
      <c r="G82" s="70"/>
      <c r="H82" s="69"/>
      <c r="J82" s="69"/>
      <c r="K82" s="69"/>
      <c r="L82" s="69"/>
    </row>
    <row r="83" spans="6:12" x14ac:dyDescent="0.2">
      <c r="F83" s="82"/>
      <c r="G83" s="70"/>
      <c r="H83" s="69"/>
      <c r="J83" s="69"/>
      <c r="K83" s="69"/>
      <c r="L83" s="69"/>
    </row>
    <row r="84" spans="6:12" x14ac:dyDescent="0.2">
      <c r="F84" s="82"/>
      <c r="G84" s="70"/>
      <c r="H84" s="69"/>
      <c r="J84" s="69"/>
      <c r="K84" s="69"/>
      <c r="L84" s="69"/>
    </row>
    <row r="85" spans="6:12" x14ac:dyDescent="0.2">
      <c r="F85" s="82"/>
      <c r="G85" s="70"/>
      <c r="H85" s="69"/>
      <c r="J85" s="69"/>
      <c r="K85" s="69"/>
      <c r="L85" s="69"/>
    </row>
    <row r="86" spans="6:12" x14ac:dyDescent="0.2">
      <c r="F86" s="82"/>
      <c r="G86" s="70"/>
      <c r="H86" s="69"/>
      <c r="J86" s="69"/>
      <c r="K86" s="69"/>
      <c r="L86" s="69"/>
    </row>
    <row r="87" spans="6:12" x14ac:dyDescent="0.2">
      <c r="F87" s="82"/>
      <c r="G87" s="70"/>
      <c r="H87" s="69"/>
      <c r="J87" s="69"/>
      <c r="K87" s="69"/>
      <c r="L87" s="69"/>
    </row>
    <row r="88" spans="6:12" x14ac:dyDescent="0.2">
      <c r="F88" s="82"/>
      <c r="G88" s="70"/>
      <c r="H88" s="69"/>
      <c r="J88" s="69"/>
      <c r="K88" s="69"/>
      <c r="L88" s="69"/>
    </row>
  </sheetData>
  <mergeCells count="1">
    <mergeCell ref="A72:D7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3A0B-E5DE-4902-94B2-9A3541C5C54D}">
  <dimension ref="B19:H38"/>
  <sheetViews>
    <sheetView topLeftCell="A16" zoomScale="130" zoomScaleNormal="130" workbookViewId="0">
      <selection activeCell="M40" sqref="M40"/>
    </sheetView>
  </sheetViews>
  <sheetFormatPr defaultRowHeight="15" x14ac:dyDescent="0.25"/>
  <sheetData>
    <row r="19" spans="2:8" ht="15.75" thickBot="1" x14ac:dyDescent="0.3"/>
    <row r="20" spans="2:8" ht="15.75" thickBot="1" x14ac:dyDescent="0.3">
      <c r="C20" s="41"/>
      <c r="D20" s="39"/>
      <c r="E20" s="39"/>
      <c r="F20" s="1"/>
      <c r="G20" s="39"/>
    </row>
    <row r="21" spans="2:8" ht="15.75" thickBot="1" x14ac:dyDescent="0.3">
      <c r="C21" s="41"/>
      <c r="D21" s="39"/>
      <c r="E21" s="39"/>
      <c r="F21" s="1"/>
      <c r="G21" s="39"/>
    </row>
    <row r="22" spans="2:8" ht="15.75" thickBot="1" x14ac:dyDescent="0.3">
      <c r="C22" s="41"/>
      <c r="D22" s="39"/>
      <c r="E22" s="39"/>
      <c r="F22" s="1"/>
      <c r="G22" s="39"/>
    </row>
    <row r="23" spans="2:8" ht="15.75" thickBot="1" x14ac:dyDescent="0.3">
      <c r="C23" s="41"/>
      <c r="D23" s="39"/>
      <c r="E23" s="39"/>
      <c r="F23" s="1"/>
      <c r="G23" s="39"/>
    </row>
    <row r="24" spans="2:8" ht="15.75" thickBot="1" x14ac:dyDescent="0.3">
      <c r="C24" s="41"/>
      <c r="D24" s="39"/>
      <c r="E24" s="39"/>
      <c r="F24" s="1"/>
      <c r="G24" s="39"/>
    </row>
    <row r="25" spans="2:8" ht="15.75" thickBot="1" x14ac:dyDescent="0.3">
      <c r="C25" s="42"/>
      <c r="D25" s="40"/>
      <c r="E25" s="40"/>
      <c r="F25" s="1"/>
      <c r="G25" s="40"/>
    </row>
    <row r="26" spans="2:8" x14ac:dyDescent="0.25">
      <c r="G26" s="43"/>
    </row>
    <row r="27" spans="2:8" ht="15.75" thickBot="1" x14ac:dyDescent="0.3"/>
    <row r="28" spans="2:8" ht="15.75" thickBot="1" x14ac:dyDescent="0.3">
      <c r="B28" s="39"/>
      <c r="C28" s="47"/>
      <c r="D28" s="39"/>
      <c r="E28" s="39"/>
      <c r="F28" s="39"/>
      <c r="G28" s="39"/>
    </row>
    <row r="29" spans="2:8" ht="15.75" thickBot="1" x14ac:dyDescent="0.3">
      <c r="B29" s="39">
        <v>1</v>
      </c>
      <c r="C29" s="47" t="s">
        <v>22</v>
      </c>
      <c r="D29" s="39" t="s">
        <v>19</v>
      </c>
      <c r="E29" s="39">
        <v>38.42</v>
      </c>
      <c r="F29" s="1">
        <f>E29*10.764</f>
        <v>413.55288000000002</v>
      </c>
      <c r="G29" s="39">
        <v>28</v>
      </c>
    </row>
    <row r="30" spans="2:8" ht="15.75" thickBot="1" x14ac:dyDescent="0.3">
      <c r="B30" s="39">
        <v>2</v>
      </c>
      <c r="C30" s="47" t="s">
        <v>22</v>
      </c>
      <c r="D30" s="39" t="s">
        <v>19</v>
      </c>
      <c r="E30" s="39">
        <v>36.479999999999997</v>
      </c>
      <c r="F30" s="1">
        <f t="shared" ref="F30:F31" si="0">E30*10.764</f>
        <v>392.67071999999996</v>
      </c>
      <c r="G30" s="39">
        <v>14</v>
      </c>
    </row>
    <row r="31" spans="2:8" ht="15.75" thickBot="1" x14ac:dyDescent="0.3">
      <c r="B31" s="39">
        <v>3</v>
      </c>
      <c r="C31" s="47" t="s">
        <v>22</v>
      </c>
      <c r="D31" s="39" t="s">
        <v>19</v>
      </c>
      <c r="E31" s="39">
        <v>29.96</v>
      </c>
      <c r="F31" s="1">
        <f t="shared" si="0"/>
        <v>322.48944</v>
      </c>
      <c r="G31" s="39">
        <v>28</v>
      </c>
    </row>
    <row r="32" spans="2:8" x14ac:dyDescent="0.25">
      <c r="G32" s="43">
        <f>SUM(G29:G31)</f>
        <v>70</v>
      </c>
      <c r="H32" s="32"/>
    </row>
    <row r="33" spans="2:8" ht="15.75" thickBot="1" x14ac:dyDescent="0.3">
      <c r="G33" s="32"/>
      <c r="H33" s="32"/>
    </row>
    <row r="34" spans="2:8" ht="15.75" thickBot="1" x14ac:dyDescent="0.3">
      <c r="B34" s="39">
        <v>1</v>
      </c>
      <c r="C34" s="47" t="s">
        <v>23</v>
      </c>
      <c r="D34" s="39" t="s">
        <v>19</v>
      </c>
      <c r="E34" s="39">
        <v>29.96</v>
      </c>
      <c r="F34" s="1">
        <f t="shared" ref="F34:F37" si="1">E34*10.764</f>
        <v>322.48944</v>
      </c>
      <c r="G34" s="39">
        <v>28</v>
      </c>
      <c r="H34" s="32"/>
    </row>
    <row r="35" spans="2:8" ht="15.75" thickBot="1" x14ac:dyDescent="0.3">
      <c r="B35" s="39">
        <v>2</v>
      </c>
      <c r="C35" s="47" t="s">
        <v>23</v>
      </c>
      <c r="D35" s="39" t="s">
        <v>19</v>
      </c>
      <c r="E35" s="39">
        <v>36.770000000000003</v>
      </c>
      <c r="F35" s="1">
        <f t="shared" si="1"/>
        <v>395.79228000000001</v>
      </c>
      <c r="G35" s="39">
        <v>7</v>
      </c>
      <c r="H35" s="32"/>
    </row>
    <row r="36" spans="2:8" ht="15.75" thickBot="1" x14ac:dyDescent="0.3">
      <c r="B36" s="39">
        <v>3</v>
      </c>
      <c r="C36" s="47" t="s">
        <v>23</v>
      </c>
      <c r="D36" s="39" t="s">
        <v>19</v>
      </c>
      <c r="E36" s="39">
        <v>38.42</v>
      </c>
      <c r="F36" s="1">
        <f t="shared" si="1"/>
        <v>413.55288000000002</v>
      </c>
      <c r="G36" s="39">
        <v>21</v>
      </c>
      <c r="H36" s="32"/>
    </row>
    <row r="37" spans="2:8" ht="15.75" thickBot="1" x14ac:dyDescent="0.3">
      <c r="B37" s="39">
        <v>4</v>
      </c>
      <c r="C37" s="47" t="s">
        <v>23</v>
      </c>
      <c r="D37" s="39" t="s">
        <v>19</v>
      </c>
      <c r="E37" s="39">
        <v>36.479999999999997</v>
      </c>
      <c r="F37" s="1">
        <f t="shared" si="1"/>
        <v>392.67071999999996</v>
      </c>
      <c r="G37" s="39">
        <v>14</v>
      </c>
      <c r="H37" s="32"/>
    </row>
    <row r="38" spans="2:8" x14ac:dyDescent="0.25">
      <c r="G38" s="43">
        <f>SUM(G34:G37)</f>
        <v>70</v>
      </c>
      <c r="H38" s="32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2"/>
  <sheetViews>
    <sheetView topLeftCell="G1" zoomScale="160" zoomScaleNormal="160" workbookViewId="0">
      <selection activeCell="G15" sqref="G15:G24"/>
    </sheetView>
  </sheetViews>
  <sheetFormatPr defaultRowHeight="15" x14ac:dyDescent="0.25"/>
  <sheetData>
    <row r="1" spans="1:21" ht="19.5" customHeight="1" x14ac:dyDescent="0.25">
      <c r="A1" s="52" t="s">
        <v>25</v>
      </c>
      <c r="D1" s="32" t="s">
        <v>13</v>
      </c>
      <c r="E1" s="32"/>
      <c r="F1" s="32" t="s">
        <v>20</v>
      </c>
    </row>
    <row r="2" spans="1:21" ht="17.25" customHeight="1" x14ac:dyDescent="0.25">
      <c r="A2" s="31" t="s">
        <v>24</v>
      </c>
      <c r="B2">
        <v>1</v>
      </c>
      <c r="C2" s="51" t="s">
        <v>21</v>
      </c>
      <c r="D2">
        <v>36.479999999999997</v>
      </c>
      <c r="E2" s="1">
        <f>D2*10.764</f>
        <v>392.67071999999996</v>
      </c>
      <c r="F2">
        <v>3.48</v>
      </c>
      <c r="G2" s="1">
        <f>F2*10.764</f>
        <v>37.45872</v>
      </c>
    </row>
    <row r="3" spans="1:21" x14ac:dyDescent="0.25">
      <c r="B3">
        <v>2</v>
      </c>
      <c r="C3" s="51" t="s">
        <v>21</v>
      </c>
      <c r="D3">
        <v>38.42</v>
      </c>
      <c r="E3" s="1">
        <f t="shared" ref="E3:E11" si="0">D3*10.764</f>
        <v>413.55288000000002</v>
      </c>
      <c r="F3">
        <v>7.8</v>
      </c>
      <c r="G3" s="1">
        <f t="shared" ref="G3:G11" si="1">F3*10.764</f>
        <v>83.959199999999996</v>
      </c>
    </row>
    <row r="4" spans="1:21" x14ac:dyDescent="0.25">
      <c r="B4">
        <v>3</v>
      </c>
      <c r="C4" s="51" t="s">
        <v>21</v>
      </c>
      <c r="D4">
        <v>38.42</v>
      </c>
      <c r="E4" s="1">
        <f t="shared" si="0"/>
        <v>413.55288000000002</v>
      </c>
      <c r="F4">
        <v>7.8</v>
      </c>
      <c r="G4" s="1">
        <f t="shared" si="1"/>
        <v>83.959199999999996</v>
      </c>
    </row>
    <row r="5" spans="1:21" x14ac:dyDescent="0.25">
      <c r="B5">
        <v>4</v>
      </c>
      <c r="C5" s="51" t="s">
        <v>21</v>
      </c>
      <c r="D5">
        <v>29.96</v>
      </c>
      <c r="E5" s="1">
        <f t="shared" si="0"/>
        <v>322.48944</v>
      </c>
      <c r="F5">
        <v>2.15</v>
      </c>
      <c r="G5" s="1">
        <f t="shared" si="1"/>
        <v>23.142599999999998</v>
      </c>
    </row>
    <row r="6" spans="1:21" x14ac:dyDescent="0.25">
      <c r="B6">
        <v>5</v>
      </c>
      <c r="C6" s="51" t="s">
        <v>21</v>
      </c>
      <c r="D6">
        <v>29.96</v>
      </c>
      <c r="E6" s="1">
        <f t="shared" si="0"/>
        <v>322.48944</v>
      </c>
      <c r="F6">
        <v>2.15</v>
      </c>
      <c r="G6" s="1">
        <f t="shared" si="1"/>
        <v>23.142599999999998</v>
      </c>
    </row>
    <row r="7" spans="1:21" x14ac:dyDescent="0.25">
      <c r="B7">
        <v>6</v>
      </c>
      <c r="C7" s="51" t="s">
        <v>21</v>
      </c>
      <c r="D7">
        <v>29.96</v>
      </c>
      <c r="E7" s="1">
        <f t="shared" si="0"/>
        <v>322.48944</v>
      </c>
      <c r="F7">
        <v>2.15</v>
      </c>
      <c r="G7" s="1">
        <f t="shared" si="1"/>
        <v>23.142599999999998</v>
      </c>
    </row>
    <row r="8" spans="1:21" x14ac:dyDescent="0.25">
      <c r="B8">
        <v>7</v>
      </c>
      <c r="C8" s="51" t="s">
        <v>21</v>
      </c>
      <c r="D8">
        <v>29.96</v>
      </c>
      <c r="E8" s="1">
        <f t="shared" si="0"/>
        <v>322.48944</v>
      </c>
      <c r="F8">
        <v>2.15</v>
      </c>
      <c r="G8" s="1">
        <f t="shared" si="1"/>
        <v>23.142599999999998</v>
      </c>
    </row>
    <row r="9" spans="1:21" x14ac:dyDescent="0.25">
      <c r="B9">
        <v>8</v>
      </c>
      <c r="C9" s="51" t="s">
        <v>21</v>
      </c>
      <c r="D9">
        <v>38.42</v>
      </c>
      <c r="E9" s="1">
        <f t="shared" si="0"/>
        <v>413.55288000000002</v>
      </c>
      <c r="F9">
        <v>7.8</v>
      </c>
      <c r="G9" s="1">
        <f t="shared" si="1"/>
        <v>83.959199999999996</v>
      </c>
    </row>
    <row r="10" spans="1:21" x14ac:dyDescent="0.25">
      <c r="B10">
        <v>9</v>
      </c>
      <c r="C10" s="51" t="s">
        <v>21</v>
      </c>
      <c r="D10">
        <v>38.42</v>
      </c>
      <c r="E10" s="1">
        <f t="shared" si="0"/>
        <v>413.55288000000002</v>
      </c>
      <c r="F10">
        <v>7.8</v>
      </c>
      <c r="G10" s="1">
        <f t="shared" si="1"/>
        <v>83.959199999999996</v>
      </c>
    </row>
    <row r="11" spans="1:21" x14ac:dyDescent="0.25">
      <c r="B11">
        <v>10</v>
      </c>
      <c r="C11" s="51" t="s">
        <v>21</v>
      </c>
      <c r="D11">
        <v>36.479999999999997</v>
      </c>
      <c r="E11" s="1">
        <f t="shared" si="0"/>
        <v>392.67071999999996</v>
      </c>
      <c r="F11">
        <v>3.48</v>
      </c>
      <c r="G11" s="1">
        <f t="shared" si="1"/>
        <v>37.45872</v>
      </c>
    </row>
    <row r="14" spans="1:21" x14ac:dyDescent="0.25">
      <c r="A14" s="52" t="s">
        <v>26</v>
      </c>
    </row>
    <row r="15" spans="1:21" ht="13.5" customHeight="1" thickBot="1" x14ac:dyDescent="0.3">
      <c r="A15" s="31" t="s">
        <v>24</v>
      </c>
      <c r="B15">
        <v>11</v>
      </c>
      <c r="C15" s="51" t="s">
        <v>21</v>
      </c>
      <c r="D15">
        <v>36.479999999999997</v>
      </c>
      <c r="E15" s="1">
        <f t="shared" ref="E15:E24" si="2">D15*10.764</f>
        <v>392.67071999999996</v>
      </c>
      <c r="F15">
        <v>3.48</v>
      </c>
      <c r="G15" s="1">
        <f t="shared" ref="G15:G24" si="3">F15*10.764</f>
        <v>37.45872</v>
      </c>
      <c r="H15" s="32"/>
      <c r="I15" s="32"/>
      <c r="J15" s="32"/>
      <c r="K15" s="32"/>
    </row>
    <row r="16" spans="1:21" ht="17.25" thickBot="1" x14ac:dyDescent="0.3">
      <c r="B16">
        <v>12</v>
      </c>
      <c r="C16" s="51" t="s">
        <v>21</v>
      </c>
      <c r="D16">
        <v>38.42</v>
      </c>
      <c r="E16" s="1">
        <f t="shared" si="2"/>
        <v>413.55288000000002</v>
      </c>
      <c r="F16">
        <v>7.8</v>
      </c>
      <c r="G16" s="1">
        <f t="shared" si="3"/>
        <v>83.959199999999996</v>
      </c>
      <c r="H16" s="1"/>
      <c r="J16" s="1"/>
      <c r="L16" s="1"/>
      <c r="N16" s="1"/>
      <c r="O16" s="7"/>
      <c r="P16" s="7"/>
      <c r="Q16" s="7"/>
      <c r="R16" s="1"/>
      <c r="S16" s="7"/>
      <c r="T16" s="17"/>
      <c r="U16" s="1"/>
    </row>
    <row r="17" spans="2:21" ht="17.25" thickBot="1" x14ac:dyDescent="0.3">
      <c r="B17">
        <v>13</v>
      </c>
      <c r="C17" s="51" t="s">
        <v>21</v>
      </c>
      <c r="D17">
        <v>38.42</v>
      </c>
      <c r="E17" s="1">
        <f t="shared" si="2"/>
        <v>413.55288000000002</v>
      </c>
      <c r="F17">
        <v>7.8</v>
      </c>
      <c r="G17" s="1">
        <f t="shared" si="3"/>
        <v>83.959199999999996</v>
      </c>
      <c r="H17" s="1"/>
      <c r="J17" s="1"/>
      <c r="L17" s="1"/>
      <c r="N17" s="1"/>
      <c r="O17" s="9"/>
      <c r="P17" s="9"/>
      <c r="Q17" s="9"/>
      <c r="R17" s="1"/>
      <c r="S17" s="9"/>
      <c r="T17" s="17"/>
      <c r="U17" s="1"/>
    </row>
    <row r="18" spans="2:21" x14ac:dyDescent="0.25">
      <c r="B18">
        <v>14</v>
      </c>
      <c r="C18" s="51" t="s">
        <v>21</v>
      </c>
      <c r="D18">
        <v>29.96</v>
      </c>
      <c r="E18" s="1">
        <f t="shared" si="2"/>
        <v>322.48944</v>
      </c>
      <c r="F18">
        <v>2.15</v>
      </c>
      <c r="G18" s="1">
        <f t="shared" si="3"/>
        <v>23.142599999999998</v>
      </c>
      <c r="H18" s="1"/>
      <c r="J18" s="1"/>
      <c r="L18" s="1"/>
      <c r="N18" s="1"/>
    </row>
    <row r="19" spans="2:21" x14ac:dyDescent="0.25">
      <c r="B19">
        <v>15</v>
      </c>
      <c r="C19" s="51" t="s">
        <v>21</v>
      </c>
      <c r="D19">
        <v>29.96</v>
      </c>
      <c r="E19" s="1">
        <f t="shared" si="2"/>
        <v>322.48944</v>
      </c>
      <c r="F19">
        <v>2.15</v>
      </c>
      <c r="G19" s="1">
        <f t="shared" si="3"/>
        <v>23.142599999999998</v>
      </c>
    </row>
    <row r="20" spans="2:21" x14ac:dyDescent="0.25">
      <c r="B20">
        <v>16</v>
      </c>
      <c r="C20" s="51" t="s">
        <v>21</v>
      </c>
      <c r="D20">
        <v>29.96</v>
      </c>
      <c r="E20" s="1">
        <f t="shared" si="2"/>
        <v>322.48944</v>
      </c>
      <c r="F20">
        <v>2.15</v>
      </c>
      <c r="G20" s="1">
        <f t="shared" si="3"/>
        <v>23.142599999999998</v>
      </c>
      <c r="H20" s="1"/>
      <c r="J20" s="1"/>
      <c r="L20" s="1"/>
      <c r="N20" s="1"/>
    </row>
    <row r="21" spans="2:21" x14ac:dyDescent="0.25">
      <c r="B21">
        <v>17</v>
      </c>
      <c r="C21" s="51" t="s">
        <v>21</v>
      </c>
      <c r="D21">
        <v>29.96</v>
      </c>
      <c r="E21" s="1">
        <f t="shared" si="2"/>
        <v>322.48944</v>
      </c>
      <c r="F21">
        <v>2.15</v>
      </c>
      <c r="G21" s="1">
        <f t="shared" si="3"/>
        <v>23.142599999999998</v>
      </c>
      <c r="H21" s="1"/>
      <c r="J21" s="1"/>
      <c r="L21" s="1"/>
      <c r="N21" s="1"/>
    </row>
    <row r="22" spans="2:21" x14ac:dyDescent="0.25">
      <c r="B22">
        <v>18</v>
      </c>
      <c r="C22" s="51" t="s">
        <v>21</v>
      </c>
      <c r="D22">
        <v>38.42</v>
      </c>
      <c r="E22" s="1">
        <f t="shared" si="2"/>
        <v>413.55288000000002</v>
      </c>
      <c r="F22">
        <v>7.8</v>
      </c>
      <c r="G22" s="1">
        <f t="shared" si="3"/>
        <v>83.959199999999996</v>
      </c>
      <c r="H22" s="1"/>
      <c r="J22" s="1"/>
      <c r="L22" s="1"/>
      <c r="N22" s="1"/>
    </row>
    <row r="23" spans="2:21" x14ac:dyDescent="0.25">
      <c r="B23">
        <v>19</v>
      </c>
      <c r="C23" s="51" t="s">
        <v>21</v>
      </c>
      <c r="D23">
        <v>36.770000000000003</v>
      </c>
      <c r="E23" s="1">
        <f t="shared" si="2"/>
        <v>395.79228000000001</v>
      </c>
      <c r="F23">
        <v>8.16</v>
      </c>
      <c r="G23" s="1">
        <f t="shared" si="3"/>
        <v>87.834239999999994</v>
      </c>
    </row>
    <row r="24" spans="2:21" x14ac:dyDescent="0.25">
      <c r="B24">
        <v>20</v>
      </c>
      <c r="C24" s="51" t="s">
        <v>21</v>
      </c>
      <c r="D24">
        <v>36.479999999999997</v>
      </c>
      <c r="E24" s="1">
        <f t="shared" si="2"/>
        <v>392.67071999999996</v>
      </c>
      <c r="F24">
        <v>3.48</v>
      </c>
      <c r="G24" s="1">
        <f t="shared" si="3"/>
        <v>37.45872</v>
      </c>
    </row>
    <row r="25" spans="2:21" ht="15.75" thickBot="1" x14ac:dyDescent="0.3"/>
    <row r="26" spans="2:21" ht="15.75" thickBot="1" x14ac:dyDescent="0.3">
      <c r="D26" s="41"/>
      <c r="E26" s="41"/>
      <c r="F26" s="39"/>
      <c r="G26" s="39"/>
      <c r="H26" s="1"/>
      <c r="I26" s="39"/>
    </row>
    <row r="27" spans="2:21" ht="15.75" thickBot="1" x14ac:dyDescent="0.3">
      <c r="D27" s="41"/>
      <c r="E27" s="41"/>
      <c r="F27" s="39"/>
      <c r="G27" s="39"/>
      <c r="H27" s="1"/>
      <c r="I27" s="39"/>
    </row>
    <row r="28" spans="2:21" ht="15.75" thickBot="1" x14ac:dyDescent="0.3">
      <c r="D28" s="41"/>
      <c r="E28" s="41"/>
      <c r="F28" s="39"/>
      <c r="G28" s="39"/>
      <c r="H28" s="1"/>
      <c r="I28" s="39"/>
    </row>
    <row r="29" spans="2:21" ht="15.75" thickBot="1" x14ac:dyDescent="0.3">
      <c r="D29" s="41"/>
      <c r="E29" s="41"/>
      <c r="F29" s="39"/>
      <c r="G29" s="39"/>
      <c r="H29" s="1"/>
      <c r="I29" s="39"/>
    </row>
    <row r="30" spans="2:21" ht="15.75" thickBot="1" x14ac:dyDescent="0.3">
      <c r="D30" s="41"/>
      <c r="E30" s="41"/>
      <c r="F30" s="39"/>
      <c r="G30" s="39"/>
      <c r="H30" s="1"/>
      <c r="I30" s="39"/>
    </row>
    <row r="31" spans="2:21" ht="15.75" thickBot="1" x14ac:dyDescent="0.3">
      <c r="D31" s="42"/>
      <c r="E31" s="42"/>
      <c r="F31" s="40"/>
      <c r="G31" s="40"/>
      <c r="H31" s="1"/>
      <c r="I31" s="40"/>
    </row>
    <row r="32" spans="2:21" ht="15.75" thickBot="1" x14ac:dyDescent="0.3"/>
    <row r="33" spans="10:13" x14ac:dyDescent="0.25">
      <c r="J33" s="5"/>
      <c r="K33" s="5"/>
      <c r="L33" s="5"/>
      <c r="M33" s="6"/>
    </row>
    <row r="34" spans="10:13" ht="15.75" thickBot="1" x14ac:dyDescent="0.3">
      <c r="J34" s="3"/>
      <c r="K34" s="3"/>
      <c r="L34" s="3"/>
      <c r="M34" s="4"/>
    </row>
    <row r="35" spans="10:13" ht="15.75" thickBot="1" x14ac:dyDescent="0.3">
      <c r="J35" s="3"/>
      <c r="K35" s="3"/>
      <c r="L35" s="3"/>
      <c r="M35" s="4"/>
    </row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A1:H6"/>
  <sheetViews>
    <sheetView zoomScale="130" zoomScaleNormal="130" workbookViewId="0">
      <selection activeCell="C5" sqref="C5:D5"/>
    </sheetView>
  </sheetViews>
  <sheetFormatPr defaultRowHeight="15" x14ac:dyDescent="0.25"/>
  <cols>
    <col min="3" max="3" width="14.5703125" customWidth="1"/>
    <col min="4" max="4" width="14.28515625" customWidth="1"/>
    <col min="5" max="5" width="23.85546875" customWidth="1"/>
    <col min="6" max="6" width="21.7109375" customWidth="1"/>
    <col min="7" max="7" width="25.28515625" customWidth="1"/>
    <col min="8" max="8" width="16.28515625" bestFit="1" customWidth="1"/>
  </cols>
  <sheetData>
    <row r="1" spans="1:8" x14ac:dyDescent="0.25">
      <c r="A1" s="55"/>
      <c r="B1" s="55"/>
      <c r="C1" s="55"/>
      <c r="D1" s="55"/>
    </row>
    <row r="2" spans="1:8" ht="15.75" x14ac:dyDescent="0.25">
      <c r="A2" s="56"/>
      <c r="B2" s="57" t="s">
        <v>18</v>
      </c>
      <c r="C2" s="57" t="s">
        <v>13</v>
      </c>
      <c r="D2" s="57" t="s">
        <v>14</v>
      </c>
      <c r="E2" s="36" t="s">
        <v>15</v>
      </c>
      <c r="F2" s="36" t="s">
        <v>16</v>
      </c>
      <c r="G2" s="36" t="s">
        <v>17</v>
      </c>
      <c r="H2" s="33"/>
    </row>
    <row r="3" spans="1:8" ht="30.75" customHeight="1" x14ac:dyDescent="0.25">
      <c r="A3" s="58" t="s">
        <v>27</v>
      </c>
      <c r="B3" s="59" t="s">
        <v>28</v>
      </c>
      <c r="C3" s="60">
        <f>'A -Wing'!G72</f>
        <v>29624</v>
      </c>
      <c r="D3" s="60">
        <f>'A -Wing'!H72</f>
        <v>32586.399999999987</v>
      </c>
      <c r="E3" s="37" t="e">
        <f>#REF!</f>
        <v>#REF!</v>
      </c>
      <c r="F3" s="37" t="e">
        <f>#REF!</f>
        <v>#REF!</v>
      </c>
      <c r="G3" s="37" t="e">
        <f>#REF!</f>
        <v>#REF!</v>
      </c>
      <c r="H3" s="33"/>
    </row>
    <row r="4" spans="1:8" ht="25.5" x14ac:dyDescent="0.25">
      <c r="A4" s="58" t="s">
        <v>29</v>
      </c>
      <c r="B4" s="59" t="s">
        <v>28</v>
      </c>
      <c r="C4" s="60">
        <f>'B -Wing'!G72</f>
        <v>29526</v>
      </c>
      <c r="D4" s="60">
        <f>'B -Wing'!H72</f>
        <v>32478.599999999995</v>
      </c>
      <c r="E4" s="37"/>
      <c r="F4" s="37"/>
      <c r="G4" s="37"/>
      <c r="H4" s="33"/>
    </row>
    <row r="5" spans="1:8" x14ac:dyDescent="0.25">
      <c r="A5" s="62" t="s">
        <v>30</v>
      </c>
      <c r="B5" s="61">
        <f>70+70</f>
        <v>140</v>
      </c>
      <c r="C5" s="63">
        <f>SUM(C3:C4)</f>
        <v>59150</v>
      </c>
      <c r="D5" s="63">
        <f>SUM(D3:D4)</f>
        <v>65064.999999999985</v>
      </c>
      <c r="E5" s="54"/>
      <c r="F5" s="54"/>
      <c r="G5" s="54"/>
      <c r="H5" s="38" t="e">
        <f>#REF!*2300</f>
        <v>#REF!</v>
      </c>
    </row>
    <row r="6" spans="1:8" x14ac:dyDescent="0.25">
      <c r="B6" s="33"/>
      <c r="C6" s="33"/>
      <c r="D6" s="33"/>
      <c r="E6" s="33"/>
      <c r="F6" s="33"/>
      <c r="G6" s="33"/>
      <c r="H6" s="33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38"/>
  <sheetViews>
    <sheetView tabSelected="1" topLeftCell="A10" zoomScaleNormal="100" workbookViewId="0">
      <selection activeCell="N26" sqref="N26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4"/>
      <c r="N4" s="15"/>
      <c r="O4" s="15">
        <f>M4+N4+J4</f>
        <v>0</v>
      </c>
      <c r="P4" s="2" t="e">
        <f>O4/G4</f>
        <v>#DIV/0!</v>
      </c>
    </row>
    <row r="5" spans="4:16" x14ac:dyDescent="0.25">
      <c r="J5" s="8"/>
      <c r="K5" s="2"/>
      <c r="M5" s="14"/>
      <c r="N5" s="15"/>
      <c r="O5" s="14"/>
    </row>
    <row r="6" spans="4:16" x14ac:dyDescent="0.25">
      <c r="J6" s="8"/>
      <c r="K6" s="2"/>
      <c r="L6" s="2"/>
      <c r="M6" s="14"/>
      <c r="N6" s="14"/>
      <c r="O6" s="14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4"/>
      <c r="E10" s="14"/>
      <c r="F10" s="14"/>
      <c r="G10" s="14"/>
      <c r="H10" s="14"/>
      <c r="J10" s="8"/>
      <c r="K10" s="15"/>
      <c r="L10" s="2"/>
    </row>
    <row r="11" spans="4:16" x14ac:dyDescent="0.25">
      <c r="D11" s="14"/>
      <c r="E11" s="14"/>
      <c r="F11" s="14"/>
      <c r="G11" s="14"/>
      <c r="H11" s="14"/>
      <c r="J11" s="8"/>
      <c r="K11" s="15"/>
      <c r="L11" s="2"/>
    </row>
    <row r="12" spans="4:16" x14ac:dyDescent="0.25">
      <c r="D12" s="14"/>
      <c r="E12" s="14"/>
      <c r="F12" s="14"/>
      <c r="G12" s="14"/>
      <c r="J12" s="8"/>
      <c r="K12" s="15"/>
      <c r="L12" s="2"/>
    </row>
    <row r="13" spans="4:16" x14ac:dyDescent="0.25">
      <c r="D13" s="14"/>
      <c r="E13" s="14"/>
      <c r="F13" s="14"/>
      <c r="G13" s="14"/>
      <c r="H13" s="14"/>
      <c r="J13" s="8"/>
      <c r="K13" s="15"/>
      <c r="L13" s="2"/>
    </row>
    <row r="14" spans="4:16" x14ac:dyDescent="0.25">
      <c r="D14" s="14"/>
      <c r="E14" s="14"/>
      <c r="F14" s="14"/>
      <c r="G14" s="14"/>
      <c r="H14" s="14"/>
      <c r="J14" s="18"/>
      <c r="K14" s="15"/>
      <c r="L14" s="2"/>
    </row>
    <row r="15" spans="4:16" x14ac:dyDescent="0.25">
      <c r="D15" s="14"/>
      <c r="E15" s="14"/>
      <c r="F15" s="14"/>
      <c r="G15" s="14"/>
      <c r="H15" s="14"/>
      <c r="K15" s="15"/>
      <c r="L15" s="2"/>
    </row>
    <row r="16" spans="4:16" x14ac:dyDescent="0.25">
      <c r="D16" s="14"/>
      <c r="E16" s="14"/>
      <c r="F16" s="14"/>
      <c r="G16" s="14"/>
      <c r="H16" s="14"/>
      <c r="K16" s="15"/>
      <c r="L16" s="2"/>
    </row>
    <row r="17" spans="4:13" x14ac:dyDescent="0.25">
      <c r="D17" s="14"/>
      <c r="E17" s="14"/>
      <c r="F17" s="14"/>
      <c r="G17" s="14"/>
      <c r="H17" s="14"/>
      <c r="K17" s="15"/>
      <c r="L17" s="2"/>
    </row>
    <row r="18" spans="4:13" x14ac:dyDescent="0.25">
      <c r="D18" s="14"/>
      <c r="E18" s="14"/>
      <c r="F18" s="14"/>
      <c r="G18" s="14"/>
      <c r="H18" s="14"/>
      <c r="K18" s="15"/>
      <c r="L18" s="2"/>
    </row>
    <row r="19" spans="4:13" x14ac:dyDescent="0.25">
      <c r="D19" s="1"/>
      <c r="L19" s="2"/>
    </row>
    <row r="32" spans="4:13" x14ac:dyDescent="0.25">
      <c r="J32">
        <v>55.64</v>
      </c>
      <c r="K32">
        <f>J32*10.764</f>
        <v>598.90895999999998</v>
      </c>
      <c r="L32">
        <v>2005000</v>
      </c>
      <c r="M32">
        <f>L32/K32</f>
        <v>3347.7542229456712</v>
      </c>
    </row>
    <row r="33" spans="10:13" x14ac:dyDescent="0.25">
      <c r="J33">
        <v>42.46</v>
      </c>
      <c r="K33">
        <f>J33*10.764</f>
        <v>457.03943999999996</v>
      </c>
      <c r="L33">
        <v>1400000</v>
      </c>
      <c r="M33">
        <f>L33/K33</f>
        <v>3063.1929708298262</v>
      </c>
    </row>
    <row r="34" spans="10:13" x14ac:dyDescent="0.25">
      <c r="J34">
        <v>55.64</v>
      </c>
      <c r="K34">
        <f>J34*10.764</f>
        <v>598.90895999999998</v>
      </c>
      <c r="L34">
        <v>2485000</v>
      </c>
      <c r="M34">
        <f t="shared" ref="M34:M38" si="0">L34/K34</f>
        <v>4149.2115930274276</v>
      </c>
    </row>
    <row r="35" spans="10:13" x14ac:dyDescent="0.25">
      <c r="J35">
        <v>78.650000000000006</v>
      </c>
      <c r="K35">
        <f>J35*10.764</f>
        <v>846.58860000000004</v>
      </c>
      <c r="L35">
        <v>3735000</v>
      </c>
      <c r="M35">
        <f t="shared" si="0"/>
        <v>4411.8241138612066</v>
      </c>
    </row>
    <row r="36" spans="10:13" x14ac:dyDescent="0.25">
      <c r="M36" t="e">
        <f t="shared" si="0"/>
        <v>#DIV/0!</v>
      </c>
    </row>
    <row r="37" spans="10:13" x14ac:dyDescent="0.25">
      <c r="M37" t="e">
        <f t="shared" si="0"/>
        <v>#DIV/0!</v>
      </c>
    </row>
    <row r="38" spans="10:13" x14ac:dyDescent="0.25">
      <c r="M38" t="e">
        <f t="shared" si="0"/>
        <v>#DIV/0!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 -Wing</vt:lpstr>
      <vt:lpstr>B -Wing</vt:lpstr>
      <vt:lpstr>RERA</vt:lpstr>
      <vt:lpstr>Typical &amp; RERA</vt:lpstr>
      <vt:lpstr>Total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2025-02-13T08:59:49Z</dcterms:modified>
</cp:coreProperties>
</file>