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har (W)\Pramod Vitthal kubal\"/>
    </mc:Choice>
  </mc:AlternateContent>
  <xr:revisionPtr revIDLastSave="0" documentId="13_ncr:1_{4670DA96-9976-46C6-99DE-A1780A2A4F0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1" i="4" l="1"/>
  <c r="U11" i="4" s="1"/>
  <c r="Q11" i="4"/>
  <c r="U10" i="4"/>
  <c r="U12" i="4"/>
  <c r="T10" i="4"/>
  <c r="Q10" i="4"/>
  <c r="I23" i="4"/>
  <c r="U9" i="4"/>
  <c r="T9" i="4"/>
  <c r="Q9" i="4"/>
  <c r="Q63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32" i="4"/>
  <c r="P21" i="4"/>
  <c r="O29" i="4"/>
  <c r="O26" i="4"/>
  <c r="O21" i="4"/>
  <c r="J21" i="4"/>
  <c r="I21" i="4"/>
  <c r="J20" i="4"/>
  <c r="J19" i="4"/>
  <c r="J18" i="4"/>
  <c r="O18" i="4"/>
  <c r="P18" i="4"/>
  <c r="I32" i="4"/>
  <c r="Q62" i="4" l="1"/>
  <c r="Q12" i="4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<sst xmlns="http://schemas.openxmlformats.org/spreadsheetml/2006/main" count="30" uniqueCount="27">
  <si>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</si>
  <si>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</si>
  <si>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</si>
  <si>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</si>
  <si>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</si>
  <si>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</si>
  <si>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</si>
  <si>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</si>
  <si>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</si>
  <si>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</si>
  <si>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</si>
  <si>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</si>
  <si>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</si>
  <si>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604, 6th Floor, Building No 2, Wing - B, Eden, Castle Platinum Heritage, Village - KOlshet, Thane West, </t>
  </si>
  <si>
    <t>agreemetn - 22.01.2019</t>
  </si>
  <si>
    <t>av</t>
  </si>
  <si>
    <t>sd</t>
  </si>
  <si>
    <t>rd</t>
  </si>
  <si>
    <t>ca</t>
  </si>
  <si>
    <t>encl bal</t>
  </si>
  <si>
    <t>dry yard</t>
  </si>
  <si>
    <t>2.5 bhk</t>
  </si>
  <si>
    <t>ls - 1.50 cr</t>
  </si>
  <si>
    <t>mca</t>
  </si>
  <si>
    <t>rate</t>
  </si>
  <si>
    <t>1 car parking</t>
  </si>
  <si>
    <t>yoc - 2017 -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</si>
</sst>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23B74-2F73-4349-BAE2-A7F3D2BA9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10F32-0006-4FB2-998D-CC0D45127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591824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000E3-E9CC-4EEF-8A7C-4C92121E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2622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35741-E03A-4A59-84BB-77BC9C07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276AF-3599-4465-9C2E-61D4AE1E8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1C537-BF1F-44BC-A652-789EA838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FF025-D5D9-4165-9394-07FB5458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E0E75-15AD-429F-9BA2-9DCE9407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C817-48B9-4388-955A-65DC56FD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182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50B6F-A69C-485D-AC96-474814CB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32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"/>
  <sheetViews>
    <sheetView tabSelected="1" topLeftCell="D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4257812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644</v>
      </c>
      <c r="C2" s="4">
        <f>B2*1.2</f>
        <v>772.8</v>
      </c>
      <c r="D2" s="4">
        <f t="shared" ref="D2:D13" si="2">C2*1.2</f>
        <v>927.3599999999999</v>
      </c>
      <c r="E2" s="17">
        <f t="shared" ref="E2:E13" si="3">R2</f>
        <v>13000000</v>
      </c>
      <c r="F2" s="10">
        <f t="shared" ref="F2:F13" si="4">ROUND((E2/B2),0)</f>
        <v>20186</v>
      </c>
      <c r="G2" s="10">
        <f t="shared" ref="G2:G13" si="5">ROUND((E2/C2),0)</f>
        <v>16822</v>
      </c>
      <c r="H2" s="10">
        <f t="shared" ref="H2:H13" si="6">ROUND((E2/D2),0)</f>
        <v>14018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644</v>
      </c>
      <c r="R2" s="2">
        <v>13000000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735</v>
      </c>
      <c r="C3" s="4">
        <f t="shared" ref="C3:C15" si="9">B3*1.2</f>
        <v>882</v>
      </c>
      <c r="D3" s="4">
        <f t="shared" si="2"/>
        <v>1058.3999999999999</v>
      </c>
      <c r="E3" s="17">
        <f t="shared" si="3"/>
        <v>14000000</v>
      </c>
      <c r="F3" s="15">
        <f t="shared" si="4"/>
        <v>19048</v>
      </c>
      <c r="G3" s="10">
        <f t="shared" si="5"/>
        <v>15873</v>
      </c>
      <c r="H3" s="10">
        <f t="shared" si="6"/>
        <v>13228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735</v>
      </c>
      <c r="R3" s="2">
        <v>14000000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660</v>
      </c>
      <c r="C4" s="4">
        <f t="shared" si="9"/>
        <v>792</v>
      </c>
      <c r="D4" s="4">
        <f t="shared" si="2"/>
        <v>950.4</v>
      </c>
      <c r="E4" s="17">
        <f t="shared" si="3"/>
        <v>13900000</v>
      </c>
      <c r="F4" s="10">
        <f t="shared" si="4"/>
        <v>21061</v>
      </c>
      <c r="G4" s="10">
        <f t="shared" si="5"/>
        <v>17551</v>
      </c>
      <c r="H4" s="10">
        <f t="shared" si="6"/>
        <v>14625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660</v>
      </c>
      <c r="R4" s="2">
        <v>13900000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701</v>
      </c>
      <c r="C5" s="4">
        <f t="shared" si="9"/>
        <v>841.19999999999993</v>
      </c>
      <c r="D5" s="4">
        <f t="shared" si="2"/>
        <v>1009.4399999999998</v>
      </c>
      <c r="E5" s="17">
        <f t="shared" si="3"/>
        <v>13000000</v>
      </c>
      <c r="F5" s="15">
        <f t="shared" si="4"/>
        <v>18545</v>
      </c>
      <c r="G5" s="10">
        <f t="shared" si="5"/>
        <v>15454</v>
      </c>
      <c r="H5" s="10">
        <f t="shared" si="6"/>
        <v>12878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701</v>
      </c>
      <c r="R5" s="2">
        <v>13000000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17">
        <f t="shared" si="3"/>
        <v>12700000</v>
      </c>
      <c r="F6" s="10">
        <f t="shared" si="4"/>
        <v>16933</v>
      </c>
      <c r="G6" s="10">
        <f t="shared" si="5"/>
        <v>14111</v>
      </c>
      <c r="H6" s="10">
        <f t="shared" si="6"/>
        <v>11759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750</v>
      </c>
      <c r="R6" s="2">
        <v>12700000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17">
        <f t="shared" si="3"/>
        <v>13200000</v>
      </c>
      <c r="F7" s="15">
        <f t="shared" si="4"/>
        <v>18857</v>
      </c>
      <c r="G7" s="10">
        <f t="shared" si="5"/>
        <v>15714</v>
      </c>
      <c r="H7" s="10">
        <f t="shared" si="6"/>
        <v>13095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700</v>
      </c>
      <c r="R7" s="2">
        <v>13200000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840</v>
      </c>
      <c r="C8" s="4">
        <f t="shared" si="9"/>
        <v>1008</v>
      </c>
      <c r="D8" s="4">
        <f t="shared" si="2"/>
        <v>1209.5999999999999</v>
      </c>
      <c r="E8" s="17">
        <f t="shared" si="3"/>
        <v>14000000</v>
      </c>
      <c r="F8" s="10">
        <f t="shared" si="4"/>
        <v>16667</v>
      </c>
      <c r="G8" s="10">
        <f t="shared" si="5"/>
        <v>13889</v>
      </c>
      <c r="H8" s="10">
        <f t="shared" si="6"/>
        <v>11574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840</v>
      </c>
      <c r="R8" s="2">
        <v>14000000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764.24399999999991</v>
      </c>
      <c r="C9" s="4">
        <f t="shared" si="9"/>
        <v>917.0927999999999</v>
      </c>
      <c r="D9" s="4">
        <f t="shared" si="2"/>
        <v>1100.5113599999997</v>
      </c>
      <c r="E9" s="17">
        <f t="shared" si="3"/>
        <v>12350000</v>
      </c>
      <c r="F9" s="15">
        <f t="shared" si="4"/>
        <v>16160</v>
      </c>
      <c r="G9" s="10">
        <f t="shared" si="5"/>
        <v>13466</v>
      </c>
      <c r="H9" s="10">
        <f t="shared" si="6"/>
        <v>11222</v>
      </c>
      <c r="I9" s="4" t="e">
        <f>#REF!</f>
        <v>#REF!</v>
      </c>
      <c r="J9" s="4">
        <f t="shared" si="7"/>
        <v>12</v>
      </c>
      <c r="O9">
        <v>0</v>
      </c>
      <c r="P9">
        <f t="shared" si="8"/>
        <v>0</v>
      </c>
      <c r="Q9">
        <f>(61.86+7.66+1.48)*10.764</f>
        <v>764.24399999999991</v>
      </c>
      <c r="R9" s="2">
        <v>12350000</v>
      </c>
      <c r="S9" s="8">
        <v>12</v>
      </c>
      <c r="T9" s="16">
        <f>R9+864500+30000</f>
        <v>13244500</v>
      </c>
      <c r="U9">
        <f>T9/Q9</f>
        <v>17330.198208948976</v>
      </c>
    </row>
    <row r="10" spans="1:21" x14ac:dyDescent="0.25">
      <c r="A10" s="4">
        <f t="shared" si="0"/>
        <v>0</v>
      </c>
      <c r="B10" s="4">
        <f t="shared" si="1"/>
        <v>673.71875999999997</v>
      </c>
      <c r="C10" s="4">
        <f t="shared" si="9"/>
        <v>808.46251199999995</v>
      </c>
      <c r="D10" s="4">
        <f t="shared" si="2"/>
        <v>970.15501439999991</v>
      </c>
      <c r="E10" s="17">
        <f t="shared" si="3"/>
        <v>9081300</v>
      </c>
      <c r="F10" s="10">
        <f t="shared" si="4"/>
        <v>13479</v>
      </c>
      <c r="G10" s="10">
        <f t="shared" si="5"/>
        <v>11233</v>
      </c>
      <c r="H10" s="10">
        <f t="shared" si="6"/>
        <v>9361</v>
      </c>
      <c r="I10" s="4" t="e">
        <f>#REF!</f>
        <v>#REF!</v>
      </c>
      <c r="J10" s="4">
        <f t="shared" si="7"/>
        <v>8</v>
      </c>
      <c r="O10">
        <v>0</v>
      </c>
      <c r="P10">
        <f t="shared" si="8"/>
        <v>0</v>
      </c>
      <c r="Q10">
        <f>(53.94+7.17+1.48)*10.764</f>
        <v>673.71875999999997</v>
      </c>
      <c r="R10" s="2">
        <v>9081300</v>
      </c>
      <c r="S10" s="8">
        <v>8</v>
      </c>
      <c r="T10" s="16">
        <f>R10+363260+30000</f>
        <v>9474560</v>
      </c>
      <c r="U10">
        <f t="shared" ref="U10:U12" si="10">T10/Q10</f>
        <v>14063.078783793997</v>
      </c>
    </row>
    <row r="11" spans="1:21" x14ac:dyDescent="0.25">
      <c r="A11" s="4">
        <f t="shared" si="0"/>
        <v>0</v>
      </c>
      <c r="B11" s="4">
        <f t="shared" si="1"/>
        <v>623.42935199999999</v>
      </c>
      <c r="C11" s="4">
        <f t="shared" si="9"/>
        <v>748.11522239999999</v>
      </c>
      <c r="D11" s="4">
        <f t="shared" si="2"/>
        <v>897.73826687999997</v>
      </c>
      <c r="E11" s="17">
        <f t="shared" si="3"/>
        <v>8834709</v>
      </c>
      <c r="F11" s="10">
        <f t="shared" si="4"/>
        <v>14171</v>
      </c>
      <c r="G11" s="10">
        <f t="shared" si="5"/>
        <v>11809</v>
      </c>
      <c r="H11" s="10">
        <f t="shared" si="6"/>
        <v>9841</v>
      </c>
      <c r="I11" s="4" t="e">
        <f>#REF!</f>
        <v>#REF!</v>
      </c>
      <c r="J11" s="4">
        <f t="shared" si="7"/>
        <v>2</v>
      </c>
      <c r="O11">
        <v>0</v>
      </c>
      <c r="P11">
        <f t="shared" si="8"/>
        <v>0</v>
      </c>
      <c r="Q11">
        <f>57.918*10.764</f>
        <v>623.42935199999999</v>
      </c>
      <c r="R11" s="2">
        <v>8834709</v>
      </c>
      <c r="S11" s="8">
        <v>2</v>
      </c>
      <c r="T11" s="16">
        <f>R11+353500+30000</f>
        <v>9218209</v>
      </c>
      <c r="U11">
        <f t="shared" si="10"/>
        <v>14786.292898188727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1">P12/1.2</f>
        <v>0</v>
      </c>
      <c r="R12" s="2">
        <v>0</v>
      </c>
      <c r="S12" s="8"/>
      <c r="T12" s="8"/>
      <c r="U12" t="e">
        <f t="shared" si="10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7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18</v>
      </c>
      <c r="I18">
        <v>666</v>
      </c>
      <c r="J18">
        <f>61.86*10.764</f>
        <v>665.86104</v>
      </c>
      <c r="O18">
        <f>P18/I18</f>
        <v>1.088844864864865</v>
      </c>
      <c r="P18">
        <f>67.37*10.764</f>
        <v>725.17068000000006</v>
      </c>
    </row>
    <row r="19" spans="7:24" x14ac:dyDescent="0.25">
      <c r="H19" t="s">
        <v>19</v>
      </c>
      <c r="I19">
        <v>82</v>
      </c>
      <c r="J19">
        <f>7.66*10.746</f>
        <v>82.314360000000008</v>
      </c>
      <c r="Q19" t="s">
        <v>25</v>
      </c>
    </row>
    <row r="20" spans="7:24" x14ac:dyDescent="0.25">
      <c r="H20" t="s">
        <v>20</v>
      </c>
      <c r="I20">
        <v>16</v>
      </c>
      <c r="J20">
        <f>1.48*10.764</f>
        <v>15.930719999999999</v>
      </c>
    </row>
    <row r="21" spans="7:24" x14ac:dyDescent="0.25">
      <c r="I21">
        <f>SUM(I18:I20)</f>
        <v>764</v>
      </c>
      <c r="J21">
        <f>I21/10.764</f>
        <v>70.977331846897073</v>
      </c>
      <c r="O21">
        <f>69.52*10.764</f>
        <v>748.31327999999996</v>
      </c>
      <c r="P21">
        <f>62.52*10.764</f>
        <v>672.96528000000001</v>
      </c>
    </row>
    <row r="22" spans="7:24" x14ac:dyDescent="0.25">
      <c r="H22" t="s">
        <v>24</v>
      </c>
      <c r="I22">
        <v>17000</v>
      </c>
    </row>
    <row r="23" spans="7:24" x14ac:dyDescent="0.25">
      <c r="I23">
        <f>I22*I21</f>
        <v>12988000</v>
      </c>
    </row>
    <row r="24" spans="7:24" x14ac:dyDescent="0.25">
      <c r="O24" t="s">
        <v>26</v>
      </c>
    </row>
    <row r="25" spans="7:24" x14ac:dyDescent="0.25">
      <c r="G25" s="6"/>
      <c r="H25" s="6"/>
    </row>
    <row r="26" spans="7:24" x14ac:dyDescent="0.25">
      <c r="J26" t="s">
        <v>21</v>
      </c>
      <c r="O26">
        <f>67.37*10.764</f>
        <v>725.17068000000006</v>
      </c>
    </row>
    <row r="27" spans="7:24" x14ac:dyDescent="0.25">
      <c r="H27" t="s">
        <v>22</v>
      </c>
      <c r="O27">
        <v>82</v>
      </c>
      <c r="P27" s="11"/>
      <c r="Q27" s="11"/>
      <c r="R27" s="13"/>
      <c r="T27" s="11"/>
      <c r="U27" s="11"/>
      <c r="V27" s="11"/>
      <c r="W27" s="11"/>
      <c r="X27" s="11"/>
    </row>
    <row r="28" spans="7:24" x14ac:dyDescent="0.25">
      <c r="H28" t="s">
        <v>14</v>
      </c>
      <c r="O28">
        <v>16</v>
      </c>
      <c r="P28" s="11"/>
      <c r="Q28" s="14"/>
      <c r="R28" s="14"/>
      <c r="T28" s="14"/>
      <c r="U28" s="14"/>
      <c r="V28" s="11"/>
      <c r="W28" s="11"/>
      <c r="X28" s="11"/>
    </row>
    <row r="29" spans="7:24" x14ac:dyDescent="0.25">
      <c r="H29" t="s">
        <v>15</v>
      </c>
      <c r="I29">
        <v>11758000</v>
      </c>
      <c r="O29">
        <f>O28+O27+O26</f>
        <v>823.17068000000006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16</v>
      </c>
      <c r="I30">
        <v>705500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17</v>
      </c>
      <c r="I31">
        <v>30000</v>
      </c>
      <c r="O31" t="s">
        <v>23</v>
      </c>
      <c r="P31" s="11"/>
      <c r="Q31" s="11"/>
      <c r="R31" s="12"/>
      <c r="T31" s="12"/>
      <c r="U31" s="12"/>
      <c r="V31" s="11"/>
      <c r="W31" s="11"/>
      <c r="X31" s="11"/>
    </row>
    <row r="32" spans="7:24" x14ac:dyDescent="0.25">
      <c r="I32">
        <f>SUM(I29:I31)</f>
        <v>12493500</v>
      </c>
      <c r="O32">
        <v>4.55</v>
      </c>
      <c r="P32" s="11">
        <v>3.04</v>
      </c>
      <c r="Q32" s="11">
        <f>P32*O32</f>
        <v>13.831999999999999</v>
      </c>
      <c r="R32" s="11"/>
      <c r="T32" s="11"/>
      <c r="U32" s="11"/>
      <c r="V32" s="11"/>
      <c r="W32" s="11"/>
      <c r="X32" s="11"/>
    </row>
    <row r="33" spans="15:24" x14ac:dyDescent="0.25">
      <c r="O33">
        <v>2.75</v>
      </c>
      <c r="P33" s="11">
        <v>1.73</v>
      </c>
      <c r="Q33" s="11">
        <f t="shared" ref="Q33:Q61" si="22">P33*O33</f>
        <v>4.7575000000000003</v>
      </c>
      <c r="R33" s="11"/>
      <c r="T33" s="11"/>
      <c r="U33" s="11"/>
      <c r="V33" s="11"/>
      <c r="W33" s="11"/>
      <c r="X33" s="11"/>
    </row>
    <row r="34" spans="15:24" x14ac:dyDescent="0.25">
      <c r="O34">
        <v>0.24</v>
      </c>
      <c r="P34" s="11">
        <v>0.93</v>
      </c>
      <c r="Q34" s="11">
        <f t="shared" si="22"/>
        <v>0.22320000000000001</v>
      </c>
      <c r="R34" s="11"/>
      <c r="T34" s="11"/>
      <c r="U34" s="11"/>
      <c r="V34" s="11"/>
      <c r="W34" s="11"/>
      <c r="X34" s="11"/>
    </row>
    <row r="35" spans="15:24" x14ac:dyDescent="0.25">
      <c r="O35">
        <v>3.04</v>
      </c>
      <c r="P35" s="11">
        <v>0.54</v>
      </c>
      <c r="Q35" s="11">
        <f t="shared" si="22"/>
        <v>1.6416000000000002</v>
      </c>
      <c r="R35" s="11"/>
      <c r="S35" s="6"/>
      <c r="T35" s="11"/>
      <c r="U35" s="11"/>
      <c r="V35" s="11"/>
      <c r="W35" s="11"/>
      <c r="X35" s="11"/>
    </row>
    <row r="36" spans="15:24" x14ac:dyDescent="0.25">
      <c r="O36">
        <v>0.28999999999999998</v>
      </c>
      <c r="P36" s="11">
        <v>0.84</v>
      </c>
      <c r="Q36" s="11">
        <f t="shared" si="22"/>
        <v>0.24359999999999998</v>
      </c>
      <c r="R36" s="11"/>
      <c r="S36" s="6"/>
      <c r="T36" s="11"/>
      <c r="U36" s="11"/>
      <c r="V36" s="11"/>
      <c r="W36" s="11"/>
      <c r="X36" s="11"/>
    </row>
    <row r="37" spans="15:24" x14ac:dyDescent="0.25">
      <c r="O37">
        <v>2.7</v>
      </c>
      <c r="P37" s="11">
        <v>2.4</v>
      </c>
      <c r="Q37" s="11">
        <f t="shared" si="22"/>
        <v>6.48</v>
      </c>
      <c r="R37" s="11"/>
    </row>
    <row r="38" spans="15:24" x14ac:dyDescent="0.25">
      <c r="O38">
        <v>0.23</v>
      </c>
      <c r="P38" s="11">
        <v>1.1599999999999999</v>
      </c>
      <c r="Q38" s="11">
        <f t="shared" si="22"/>
        <v>0.26679999999999998</v>
      </c>
      <c r="R38" s="11"/>
      <c r="T38" s="6"/>
    </row>
    <row r="39" spans="15:24" x14ac:dyDescent="0.25">
      <c r="O39">
        <v>0.5</v>
      </c>
      <c r="P39" s="11">
        <v>2.7</v>
      </c>
      <c r="Q39" s="11">
        <f t="shared" si="22"/>
        <v>1.35</v>
      </c>
      <c r="R39" s="11"/>
      <c r="S39" s="6"/>
    </row>
    <row r="40" spans="15:24" x14ac:dyDescent="0.25">
      <c r="O40">
        <v>4</v>
      </c>
      <c r="P40" s="11">
        <v>0.98</v>
      </c>
      <c r="Q40" s="11">
        <f t="shared" si="22"/>
        <v>3.92</v>
      </c>
    </row>
    <row r="41" spans="15:24" x14ac:dyDescent="0.25">
      <c r="O41">
        <v>0.61</v>
      </c>
      <c r="P41" s="11">
        <v>1</v>
      </c>
      <c r="Q41" s="11">
        <f t="shared" si="22"/>
        <v>0.61</v>
      </c>
    </row>
    <row r="42" spans="15:24" x14ac:dyDescent="0.25">
      <c r="O42">
        <v>3</v>
      </c>
      <c r="P42" s="11">
        <v>2.84</v>
      </c>
      <c r="Q42" s="11">
        <f t="shared" si="22"/>
        <v>8.52</v>
      </c>
    </row>
    <row r="43" spans="15:24" x14ac:dyDescent="0.25">
      <c r="O43">
        <v>0.22</v>
      </c>
      <c r="P43" s="11">
        <v>0.82</v>
      </c>
      <c r="Q43" s="11">
        <f t="shared" si="22"/>
        <v>0.18039999999999998</v>
      </c>
    </row>
    <row r="44" spans="15:24" x14ac:dyDescent="0.25">
      <c r="O44">
        <v>0.6</v>
      </c>
      <c r="P44" s="11">
        <v>1.8</v>
      </c>
      <c r="Q44" s="11">
        <f t="shared" si="22"/>
        <v>1.08</v>
      </c>
    </row>
    <row r="45" spans="15:24" x14ac:dyDescent="0.25">
      <c r="O45">
        <v>1.3</v>
      </c>
      <c r="P45" s="11">
        <v>0.39</v>
      </c>
      <c r="Q45" s="11">
        <f t="shared" si="22"/>
        <v>0.50700000000000001</v>
      </c>
    </row>
    <row r="46" spans="15:24" x14ac:dyDescent="0.25">
      <c r="O46">
        <v>0.18</v>
      </c>
      <c r="P46" s="11">
        <v>1.2</v>
      </c>
      <c r="Q46" s="11">
        <f t="shared" si="22"/>
        <v>0.216</v>
      </c>
    </row>
    <row r="47" spans="15:24" x14ac:dyDescent="0.25">
      <c r="O47">
        <v>0.24</v>
      </c>
      <c r="P47" s="11">
        <v>0.66</v>
      </c>
      <c r="Q47" s="11">
        <f t="shared" si="22"/>
        <v>0.15840000000000001</v>
      </c>
    </row>
    <row r="48" spans="15:24" x14ac:dyDescent="0.25">
      <c r="O48">
        <v>1.05</v>
      </c>
      <c r="P48" s="11">
        <v>1.1200000000000001</v>
      </c>
      <c r="Q48" s="11">
        <f t="shared" si="22"/>
        <v>1.1760000000000002</v>
      </c>
    </row>
    <row r="49" spans="15:17" x14ac:dyDescent="0.25">
      <c r="O49">
        <v>1.28</v>
      </c>
      <c r="P49" s="11">
        <v>1.2</v>
      </c>
      <c r="Q49" s="11">
        <f t="shared" si="22"/>
        <v>1.536</v>
      </c>
    </row>
    <row r="50" spans="15:17" x14ac:dyDescent="0.25">
      <c r="O50">
        <v>0.2</v>
      </c>
      <c r="P50" s="11">
        <v>0.7</v>
      </c>
      <c r="Q50" s="11">
        <f t="shared" si="22"/>
        <v>0.13999999999999999</v>
      </c>
    </row>
    <row r="51" spans="15:17" x14ac:dyDescent="0.25">
      <c r="O51">
        <v>1.02</v>
      </c>
      <c r="P51" s="11">
        <v>1.35</v>
      </c>
      <c r="Q51" s="11">
        <f t="shared" si="22"/>
        <v>1.3770000000000002</v>
      </c>
    </row>
    <row r="52" spans="15:17" x14ac:dyDescent="0.25">
      <c r="O52">
        <v>0.22</v>
      </c>
      <c r="P52" s="11">
        <v>0.82</v>
      </c>
      <c r="Q52" s="11">
        <f t="shared" si="22"/>
        <v>0.18039999999999998</v>
      </c>
    </row>
    <row r="53" spans="15:17" x14ac:dyDescent="0.25">
      <c r="O53">
        <v>2.5499999999999998</v>
      </c>
      <c r="P53" s="11">
        <v>2.58</v>
      </c>
      <c r="Q53" s="11">
        <f t="shared" si="22"/>
        <v>6.5789999999999997</v>
      </c>
    </row>
    <row r="54" spans="15:17" x14ac:dyDescent="0.25">
      <c r="O54">
        <v>0.4</v>
      </c>
      <c r="P54" s="11">
        <v>1.2</v>
      </c>
      <c r="Q54" s="11">
        <f t="shared" si="22"/>
        <v>0.48</v>
      </c>
    </row>
    <row r="55" spans="15:17" x14ac:dyDescent="0.25">
      <c r="O55">
        <v>1.1599999999999999</v>
      </c>
      <c r="P55" s="11">
        <v>1.1000000000000001</v>
      </c>
      <c r="Q55" s="11">
        <f t="shared" si="22"/>
        <v>1.276</v>
      </c>
    </row>
    <row r="56" spans="15:17" x14ac:dyDescent="0.25">
      <c r="O56">
        <v>3</v>
      </c>
      <c r="P56" s="11">
        <v>3.6</v>
      </c>
      <c r="Q56" s="11">
        <f t="shared" si="22"/>
        <v>10.8</v>
      </c>
    </row>
    <row r="57" spans="15:17" x14ac:dyDescent="0.25">
      <c r="O57">
        <v>2.04</v>
      </c>
      <c r="P57" s="11">
        <v>0.6</v>
      </c>
      <c r="Q57" s="11">
        <f t="shared" si="22"/>
        <v>1.224</v>
      </c>
    </row>
    <row r="58" spans="15:17" x14ac:dyDescent="0.25">
      <c r="O58">
        <v>0.83</v>
      </c>
      <c r="P58" s="11">
        <v>3</v>
      </c>
      <c r="Q58" s="11">
        <f t="shared" si="22"/>
        <v>2.4899999999999998</v>
      </c>
    </row>
    <row r="59" spans="15:17" x14ac:dyDescent="0.25">
      <c r="O59">
        <v>0.2</v>
      </c>
      <c r="P59" s="11">
        <v>1.95</v>
      </c>
      <c r="Q59" s="11">
        <f t="shared" si="22"/>
        <v>0.39</v>
      </c>
    </row>
    <row r="60" spans="15:17" x14ac:dyDescent="0.25">
      <c r="O60">
        <v>0.2</v>
      </c>
      <c r="P60" s="11">
        <v>0.63</v>
      </c>
      <c r="Q60" s="11">
        <f t="shared" si="22"/>
        <v>0.126</v>
      </c>
    </row>
    <row r="61" spans="15:17" x14ac:dyDescent="0.25">
      <c r="O61">
        <v>1.1299999999999999</v>
      </c>
      <c r="P61" s="11">
        <v>2.2000000000000002</v>
      </c>
      <c r="Q61" s="11">
        <f t="shared" si="22"/>
        <v>2.4859999999999998</v>
      </c>
    </row>
    <row r="62" spans="15:17" x14ac:dyDescent="0.25">
      <c r="Q62" s="11">
        <f>SUM(Q32:Q61)</f>
        <v>74.246900000000011</v>
      </c>
    </row>
    <row r="63" spans="15:17" x14ac:dyDescent="0.25">
      <c r="Q63" s="11">
        <f>Q62*10.764</f>
        <v>799.19363160000012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2025-03-17T09:37:26Z</dcterms:modified>
</cp:coreProperties>
</file>