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12D2ABC-A328-4D28-9536-B868014C981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1" l="1"/>
  <c r="E7" i="1"/>
  <c r="C18" i="1"/>
  <c r="B18" i="1"/>
  <c r="C37" i="1" l="1"/>
  <c r="C36" i="1"/>
  <c r="C35" i="1"/>
  <c r="B36" i="1"/>
  <c r="B20" i="1"/>
  <c r="F8" i="1"/>
  <c r="E8" i="1"/>
  <c r="E6" i="1"/>
  <c r="C34" i="1" l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I36" i="1" s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I35" i="1" l="1"/>
  <c r="I34" i="1"/>
  <c r="H36" i="1"/>
  <c r="I37" i="1"/>
  <c r="H38" i="1"/>
  <c r="B17" i="1"/>
  <c r="I27" i="1"/>
  <c r="F27" i="1"/>
  <c r="B19" i="1" l="1"/>
  <c r="B21" i="1"/>
  <c r="F28" i="1"/>
  <c r="G28" i="1"/>
  <c r="F29" i="1"/>
  <c r="G29" i="1"/>
  <c r="F30" i="1"/>
  <c r="I28" i="1" l="1"/>
  <c r="H30" i="1" l="1"/>
  <c r="G3" i="1" l="1"/>
</calcChain>
</file>

<file path=xl/sharedStrings.xml><?xml version="1.0" encoding="utf-8"?>
<sst xmlns="http://schemas.openxmlformats.org/spreadsheetml/2006/main" count="35" uniqueCount="27">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</sst>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  <xf numFmtId="0" fontId="7" fillId="2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96454</xdr:colOff>
      <xdr:row>43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FCDFC6-5F0C-481C-8FD5-E7E427F5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30854" cy="83355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32</xdr:col>
      <xdr:colOff>258402</xdr:colOff>
      <xdr:row>42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6EF398-9DBB-4C4F-BBF9-332B9FFA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8792802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37</xdr:row>
      <xdr:rowOff>135588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4EF99A-8017-437B-96E7-2CA8D364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67625" cy="7184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topLeftCell="A3" zoomScaleNormal="100"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0">
        <v>10000</v>
      </c>
      <c r="C3" s="17"/>
      <c r="D3" s="10"/>
      <c r="E3">
        <v>2015</v>
      </c>
      <c r="F3" s="3">
        <v>2025</v>
      </c>
      <c r="G3" s="4">
        <f>F3-E3</f>
        <v>10</v>
      </c>
      <c r="L3" s="3"/>
      <c r="M3" s="4"/>
    </row>
    <row r="4" spans="1:17" ht="33" x14ac:dyDescent="0.3">
      <c r="A4" s="51" t="s">
        <v>1</v>
      </c>
      <c r="B4" s="50">
        <v>2600</v>
      </c>
      <c r="C4" s="17"/>
      <c r="D4" s="10"/>
      <c r="E4" s="31"/>
      <c r="F4" s="3"/>
      <c r="G4" s="4"/>
      <c r="H4" s="39"/>
      <c r="K4" s="26"/>
      <c r="L4" s="3"/>
      <c r="M4" s="4"/>
    </row>
    <row r="5" spans="1:17" ht="16.5" x14ac:dyDescent="0.3">
      <c r="A5" s="16" t="s">
        <v>2</v>
      </c>
      <c r="B5" s="50">
        <f>B3-B4</f>
        <v>7400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0">
        <f>B4</f>
        <v>2600</v>
      </c>
      <c r="C6" s="17"/>
      <c r="D6" s="49"/>
      <c r="E6" s="60">
        <f>29.96*10.764</f>
        <v>322.48944</v>
      </c>
      <c r="F6" s="3"/>
      <c r="G6" s="14"/>
      <c r="H6" s="6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4"/>
      <c r="E7" s="55">
        <f>10.3*10.764</f>
        <v>110.86920000000001</v>
      </c>
      <c r="F7" s="3"/>
      <c r="G7" s="5"/>
      <c r="H7" s="6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4"/>
      <c r="E8" s="55">
        <f>SUM(E6:E7)</f>
        <v>433.35864000000004</v>
      </c>
      <c r="F8" s="3">
        <f>E8*1.1</f>
        <v>476.69450400000005</v>
      </c>
      <c r="G8" s="5">
        <f>F8/10.764</f>
        <v>44.286000000000008</v>
      </c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4"/>
      <c r="E9" s="55"/>
      <c r="F9" s="3"/>
      <c r="G9" s="13"/>
      <c r="J9" s="25"/>
      <c r="M9" s="33"/>
      <c r="N9" s="23"/>
      <c r="O9" s="23"/>
      <c r="P9" s="23"/>
      <c r="Q9" s="23"/>
    </row>
    <row r="10" spans="1:17" ht="33" x14ac:dyDescent="0.3">
      <c r="A10" s="51" t="s">
        <v>7</v>
      </c>
      <c r="B10" s="16">
        <f>90*B7/B9</f>
        <v>0</v>
      </c>
      <c r="C10" s="18"/>
      <c r="D10" s="54"/>
      <c r="E10" s="56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2">
        <f>B10%</f>
        <v>0</v>
      </c>
      <c r="C11" s="28"/>
      <c r="D11" s="57"/>
      <c r="E11" s="55"/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0">
        <f>B6*B11</f>
        <v>0</v>
      </c>
      <c r="C12" s="19"/>
      <c r="D12" s="58"/>
      <c r="E12" s="55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0">
        <f>B6-B12</f>
        <v>2600</v>
      </c>
      <c r="C13" s="19"/>
      <c r="D13" s="59"/>
      <c r="E13" s="45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0">
        <f>B5</f>
        <v>7400</v>
      </c>
      <c r="C14" s="17"/>
      <c r="D14" s="42"/>
      <c r="E14" s="48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0">
        <f>B14+B13</f>
        <v>10000</v>
      </c>
      <c r="C15" s="17"/>
      <c r="D15" s="42"/>
      <c r="E15" s="45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433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3">
        <f>B15*B16</f>
        <v>4330000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26</v>
      </c>
      <c r="B18" s="53">
        <f>B17*0.9</f>
        <v>3897000</v>
      </c>
      <c r="C18" s="20">
        <f>B18*0.8</f>
        <v>3117600</v>
      </c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3">
        <f>B17*0.8</f>
        <v>3464000</v>
      </c>
      <c r="C19" s="20"/>
      <c r="D19" s="42"/>
      <c r="E19" s="43"/>
      <c r="F19" s="44"/>
      <c r="G19" s="43"/>
      <c r="H19" s="45"/>
      <c r="M19" s="5"/>
      <c r="N19" s="6"/>
    </row>
    <row r="20" spans="1:14" ht="18.75" x14ac:dyDescent="0.3">
      <c r="A20" s="16" t="s">
        <v>12</v>
      </c>
      <c r="B20" s="17">
        <f>477*B4</f>
        <v>1240200</v>
      </c>
      <c r="C20" s="17"/>
      <c r="D20" s="42"/>
      <c r="E20" s="46"/>
      <c r="F20" s="46"/>
      <c r="G20" s="47"/>
      <c r="H20" s="48"/>
    </row>
    <row r="21" spans="1:14" ht="16.5" x14ac:dyDescent="0.3">
      <c r="A21" s="16" t="s">
        <v>16</v>
      </c>
      <c r="B21" s="17">
        <f>B17*0.03/12</f>
        <v>10825</v>
      </c>
      <c r="C21" s="30"/>
      <c r="D21" s="42"/>
      <c r="E21" s="45"/>
      <c r="F21" s="43"/>
      <c r="G21" s="48"/>
      <c r="H21" s="48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433</v>
      </c>
      <c r="C27" s="8"/>
      <c r="D27" s="8"/>
      <c r="E27" s="8">
        <v>3800000</v>
      </c>
      <c r="F27" s="10">
        <f t="shared" ref="F27:F30" si="0">E27/B27</f>
        <v>8775.9815242494224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322</v>
      </c>
      <c r="C28" s="8"/>
      <c r="D28" s="8"/>
      <c r="E28" s="8">
        <v>3898000</v>
      </c>
      <c r="F28" s="10">
        <f t="shared" si="0"/>
        <v>12105.590062111802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343</v>
      </c>
      <c r="C29" s="8"/>
      <c r="D29" s="8"/>
      <c r="E29" s="8">
        <v>3300000</v>
      </c>
      <c r="F29" s="10">
        <f t="shared" si="0"/>
        <v>9620.9912536443153</v>
      </c>
      <c r="G29" s="10" t="e">
        <f t="shared" ref="G29:G30" si="1">E29/C29</f>
        <v>#DIV/0!</v>
      </c>
      <c r="H29" s="10" t="e">
        <f>E29/D29</f>
        <v>#DIV/0!</v>
      </c>
      <c r="I29" s="8">
        <f>C29/B29</f>
        <v>0</v>
      </c>
    </row>
    <row r="30" spans="1:14" x14ac:dyDescent="0.25">
      <c r="B30" s="9"/>
      <c r="C30" s="8"/>
      <c r="D30" s="8"/>
      <c r="E30" s="8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v>433</v>
      </c>
      <c r="C34" s="8">
        <f>B34*1.1</f>
        <v>476.3</v>
      </c>
      <c r="D34" s="8"/>
      <c r="E34" s="8">
        <v>3600000</v>
      </c>
      <c r="F34" s="8">
        <f>E34/B34</f>
        <v>8314.087759815242</v>
      </c>
      <c r="G34" s="8">
        <f>E34/C34</f>
        <v>7558.2615998320389</v>
      </c>
      <c r="H34" s="10" t="e">
        <f>E34/D34</f>
        <v>#DIV/0!</v>
      </c>
      <c r="I34" s="61">
        <f>B15/F34</f>
        <v>1.2027777777777779</v>
      </c>
      <c r="J34" s="6"/>
    </row>
    <row r="35" spans="2:11" x14ac:dyDescent="0.25">
      <c r="B35" s="9">
        <v>433</v>
      </c>
      <c r="C35" s="8">
        <f>B35*1.1</f>
        <v>476.3</v>
      </c>
      <c r="D35" s="8"/>
      <c r="E35" s="8">
        <v>3650000</v>
      </c>
      <c r="F35" s="8">
        <f>E35/B35</f>
        <v>8429.5612009237884</v>
      </c>
      <c r="G35" s="8">
        <f>E35/C35</f>
        <v>7663.2374553852615</v>
      </c>
      <c r="H35" s="10" t="e">
        <f>E35/D35</f>
        <v>#DIV/0!</v>
      </c>
      <c r="I35" s="61">
        <f>B15/F35</f>
        <v>1.1863013698630136</v>
      </c>
    </row>
    <row r="36" spans="2:11" x14ac:dyDescent="0.25">
      <c r="B36" s="62">
        <f>24*10.764+7*10.764</f>
        <v>333.68400000000003</v>
      </c>
      <c r="C36" s="41">
        <f>B36*1.1</f>
        <v>367.05240000000003</v>
      </c>
      <c r="D36" s="41"/>
      <c r="E36" s="41">
        <v>3125000</v>
      </c>
      <c r="F36" s="41">
        <f>E36/B36</f>
        <v>9365.1478644466006</v>
      </c>
      <c r="G36" s="8">
        <f>E36/C36</f>
        <v>8513.7707858605463</v>
      </c>
      <c r="H36" s="10">
        <f>B15/G36</f>
        <v>1.1745676800000002</v>
      </c>
      <c r="I36" s="61">
        <f>B16/G36</f>
        <v>5.0858780544000004E-2</v>
      </c>
    </row>
    <row r="37" spans="2:11" x14ac:dyDescent="0.25">
      <c r="B37" s="41">
        <v>433</v>
      </c>
      <c r="C37" s="41">
        <f>B37*1.1</f>
        <v>476.3</v>
      </c>
      <c r="D37" s="41"/>
      <c r="E37" s="41">
        <v>4100000</v>
      </c>
      <c r="F37" s="41">
        <f>E37/B37</f>
        <v>9468.8221709006921</v>
      </c>
      <c r="G37" s="41">
        <f>E37/C37</f>
        <v>8608.0201553642655</v>
      </c>
      <c r="H37" s="10">
        <f>B16/F37</f>
        <v>4.5729024390243907E-2</v>
      </c>
      <c r="I37" s="61">
        <f>B15/G37</f>
        <v>1.1617073170731709</v>
      </c>
      <c r="K37" s="6"/>
    </row>
    <row r="38" spans="2:11" x14ac:dyDescent="0.25">
      <c r="B38" s="8"/>
      <c r="C38" s="41"/>
      <c r="D38" s="41"/>
      <c r="E38" s="41"/>
      <c r="F38" s="41" t="e">
        <f>E38/B38</f>
        <v>#DIV/0!</v>
      </c>
      <c r="G38" s="41" t="e">
        <f>E38/C38</f>
        <v>#DIV/0!</v>
      </c>
      <c r="H38" s="10" t="e">
        <f>B15/F38</f>
        <v>#DIV/0!</v>
      </c>
    </row>
    <row r="39" spans="2:11" ht="15.75" x14ac:dyDescent="0.25">
      <c r="B39" s="37"/>
      <c r="C39" s="8"/>
      <c r="D39" s="8"/>
      <c r="E39" s="8"/>
      <c r="F39" s="8"/>
      <c r="G39" s="8"/>
      <c r="H39" s="8"/>
    </row>
    <row r="40" spans="2:11" ht="15.75" x14ac:dyDescent="0.25">
      <c r="B40" s="38"/>
      <c r="C40" s="9"/>
      <c r="D40" s="8"/>
      <c r="E40" s="8"/>
      <c r="F40" s="8"/>
      <c r="G40" s="8"/>
      <c r="H40" s="8"/>
    </row>
    <row r="41" spans="2:11" ht="15.75" x14ac:dyDescent="0.25">
      <c r="B41" s="38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0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5"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2025-03-01T07:05:45Z</dcterms:modified>
</cp:coreProperties>
</file>