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20" i="4" l="1"/>
  <c r="R14" i="13"/>
  <c r="R24" i="14"/>
  <c r="P15" i="14"/>
  <c r="O15" i="14"/>
  <c r="P13" i="13"/>
  <c r="O13" i="13"/>
  <c r="P10" i="13"/>
  <c r="G29" i="4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D3" i="4" l="1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<sst xmlns="http://schemas.openxmlformats.org/spreadsheetml/2006/main" count="49" uniqueCount="43">
  <si>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</si>
  <si>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</si>
  <si>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</si>
  <si>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</si>
  <si>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</si>
  <si>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</si>
  <si>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</si>
  <si>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</si>
  <si>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</si>
  <si>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</si>
  <si>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</si>
  <si>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</si>
  <si>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</si>
  <si>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</si>
  <si>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</si>
  <si>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</si>
  <si>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</si>
  <si>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</si>
  <si>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</si>
  <si>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</si>
  <si>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</si>
  <si>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</si>
  <si>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</si>
  <si>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</si>
  <si>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</si>
  <si>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</si>
  <si>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</si>
  <si>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</si>
  <si>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</si>
  <si>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</si>
  <si>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</si>
  <si>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</si>
  <si>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</si>
  <si>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</si>
  <si>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</si>
  <si>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</si>
  <si>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</si>
  <si>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</si>
  <si>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</si>
  <si>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</si>
  <si>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- Mr. Ramchandra Appa Sonawane</t>
  </si>
  <si>
    <t>Agree CA</t>
  </si>
  <si>
    <t>As per Rera 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</si>
</sst>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10</xdr:col>
      <xdr:colOff>267248</xdr:colOff>
      <xdr:row>29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3924848" cy="517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11</xdr:col>
      <xdr:colOff>276774</xdr:colOff>
      <xdr:row>32</xdr:row>
      <xdr:rowOff>67402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952500"/>
          <a:ext cx="3934374" cy="52109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296507</xdr:colOff>
      <xdr:row>41</xdr:row>
      <xdr:rowOff>105827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B9E3D20-4A0E-4FB6-950D-2A68E363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30907" cy="7535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35</xdr:row>
      <xdr:rowOff>96167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5BE65D6-D3B6-407F-80DC-0AF6E377B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2397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18</xdr:col>
      <xdr:colOff>439573</xdr:colOff>
      <xdr:row>35</xdr:row>
      <xdr:rowOff>172245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143000"/>
          <a:ext cx="10193173" cy="56967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25</xdr:col>
      <xdr:colOff>458625</xdr:colOff>
      <xdr:row>30</xdr:row>
      <xdr:rowOff>143693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0"/>
          <a:ext cx="10212225" cy="5858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E1" zoomScaleNormal="100" workbookViewId="0">
      <selection activeCell="O12" sqref="O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9" si="0">N3</f>
        <v>0</v>
      </c>
      <c r="B3" s="44">
        <f t="shared" ref="B3:B9" si="1">Q3</f>
        <v>376</v>
      </c>
      <c r="C3" s="44">
        <f>B3*1.2</f>
        <v>451.2</v>
      </c>
      <c r="D3" s="44">
        <f t="shared" ref="D3:D9" si="2">C3*1.2</f>
        <v>541.43999999999994</v>
      </c>
      <c r="E3" s="45">
        <f t="shared" ref="E3:E9" si="3">R3</f>
        <v>3712950</v>
      </c>
      <c r="F3" s="44">
        <f t="shared" ref="F3:F9" si="4">ROUND((E3/B3),0)</f>
        <v>9875</v>
      </c>
      <c r="G3" s="44">
        <f t="shared" ref="G3:G9" si="5">ROUND((E3/C3),0)</f>
        <v>8229</v>
      </c>
      <c r="H3" s="44">
        <f t="shared" ref="H3:H9" si="6">ROUND((E3/D3),0)</f>
        <v>6858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376</v>
      </c>
      <c r="R3" s="47">
        <v>3712950</v>
      </c>
    </row>
    <row r="4" spans="1:20" s="46" customFormat="1" x14ac:dyDescent="0.25">
      <c r="A4" s="44">
        <f t="shared" si="0"/>
        <v>0</v>
      </c>
      <c r="B4" s="44">
        <f t="shared" si="1"/>
        <v>376</v>
      </c>
      <c r="C4" s="44">
        <f t="shared" ref="C4:C9" si="9">B4*1.2</f>
        <v>451.2</v>
      </c>
      <c r="D4" s="44">
        <f t="shared" si="2"/>
        <v>541.43999999999994</v>
      </c>
      <c r="E4" s="45">
        <f t="shared" si="3"/>
        <v>3641250</v>
      </c>
      <c r="F4" s="44">
        <f t="shared" si="4"/>
        <v>9684</v>
      </c>
      <c r="G4" s="44">
        <f t="shared" si="5"/>
        <v>8070</v>
      </c>
      <c r="H4" s="44">
        <f t="shared" si="6"/>
        <v>6725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si="8"/>
        <v>0</v>
      </c>
      <c r="Q4" s="46">
        <v>376</v>
      </c>
      <c r="R4" s="47">
        <v>3641250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3:Q9" si="10">P5/1.2</f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625</v>
      </c>
      <c r="C16" s="4">
        <f t="shared" ref="C16:C25" si="34">B16*1.2</f>
        <v>750</v>
      </c>
      <c r="D16" s="4">
        <f t="shared" ref="D16:D25" si="35">C16*1.2</f>
        <v>900</v>
      </c>
      <c r="E16" s="5">
        <f t="shared" ref="E16:E25" si="36">R16</f>
        <v>5200000</v>
      </c>
      <c r="F16" s="9">
        <f t="shared" ref="F16:F25" si="37">ROUND((E16/B16),0)</f>
        <v>8320</v>
      </c>
      <c r="G16" s="9">
        <f t="shared" ref="G16:G25" si="38">ROUND((E16/C16),0)</f>
        <v>6933</v>
      </c>
      <c r="H16" s="9">
        <f t="shared" ref="H16:H25" si="39">ROUND((E16/D16),0)</f>
        <v>5778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625</v>
      </c>
      <c r="R16" s="2">
        <v>5200000</v>
      </c>
    </row>
    <row r="17" spans="1:25" x14ac:dyDescent="0.25">
      <c r="A17" s="4">
        <f t="shared" si="32"/>
        <v>0</v>
      </c>
      <c r="B17" s="4">
        <f t="shared" si="33"/>
        <v>403</v>
      </c>
      <c r="C17" s="4">
        <f t="shared" si="34"/>
        <v>483.59999999999997</v>
      </c>
      <c r="D17" s="4">
        <f t="shared" si="35"/>
        <v>580.31999999999994</v>
      </c>
      <c r="E17" s="5">
        <f t="shared" si="36"/>
        <v>3793000</v>
      </c>
      <c r="F17" s="9">
        <f t="shared" si="37"/>
        <v>9412</v>
      </c>
      <c r="G17" s="9">
        <f t="shared" si="38"/>
        <v>7843</v>
      </c>
      <c r="H17" s="9">
        <f t="shared" si="39"/>
        <v>6536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403</v>
      </c>
      <c r="R17" s="2">
        <v>3793000</v>
      </c>
    </row>
    <row r="18" spans="1:25" x14ac:dyDescent="0.25">
      <c r="A18" s="4">
        <f t="shared" si="32"/>
        <v>0</v>
      </c>
      <c r="B18" s="4">
        <f t="shared" si="33"/>
        <v>549</v>
      </c>
      <c r="C18" s="4">
        <f t="shared" si="34"/>
        <v>658.8</v>
      </c>
      <c r="D18" s="4">
        <f t="shared" si="35"/>
        <v>790.56</v>
      </c>
      <c r="E18" s="5">
        <f t="shared" si="36"/>
        <v>5052000</v>
      </c>
      <c r="F18" s="9">
        <f t="shared" si="37"/>
        <v>9202</v>
      </c>
      <c r="G18" s="9">
        <f t="shared" si="38"/>
        <v>7668</v>
      </c>
      <c r="H18" s="9">
        <f t="shared" si="39"/>
        <v>6390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549</v>
      </c>
      <c r="R18" s="2">
        <v>5052000</v>
      </c>
    </row>
    <row r="19" spans="1:25" s="46" customFormat="1" x14ac:dyDescent="0.25">
      <c r="A19" s="44">
        <f t="shared" ref="A19:A22" si="42">N19</f>
        <v>0</v>
      </c>
      <c r="B19" s="44">
        <f t="shared" ref="B19:B22" si="43">Q19</f>
        <v>376</v>
      </c>
      <c r="C19" s="44">
        <f t="shared" ref="C19:C22" si="44">B19*1.2</f>
        <v>451.2</v>
      </c>
      <c r="D19" s="44">
        <f t="shared" ref="D19:D22" si="45">C19*1.2</f>
        <v>541.43999999999994</v>
      </c>
      <c r="E19" s="45">
        <f t="shared" ref="E19:E22" si="46">R19</f>
        <v>4032000</v>
      </c>
      <c r="F19" s="44">
        <f t="shared" ref="F19:F22" si="47">ROUND((E19/B19),0)</f>
        <v>10723</v>
      </c>
      <c r="G19" s="44">
        <f t="shared" ref="G19:G22" si="48">ROUND((E19/C19),0)</f>
        <v>8936</v>
      </c>
      <c r="H19" s="44">
        <f t="shared" ref="H19:H22" si="49">ROUND((E19/D19),0)</f>
        <v>7447</v>
      </c>
      <c r="I19" s="44" t="e">
        <f>#REF!</f>
        <v>#REF!</v>
      </c>
      <c r="J19" s="44">
        <f t="shared" ref="J19:J22" si="50">S19</f>
        <v>0</v>
      </c>
      <c r="O19" s="46">
        <v>0</v>
      </c>
      <c r="P19" s="46">
        <f t="shared" ref="P19:P22" si="51">O19/1.2</f>
        <v>0</v>
      </c>
      <c r="Q19" s="46">
        <v>376</v>
      </c>
      <c r="R19" s="47">
        <v>4032000</v>
      </c>
    </row>
    <row r="20" spans="1:25" x14ac:dyDescent="0.25">
      <c r="A20" s="4">
        <f t="shared" si="42"/>
        <v>0</v>
      </c>
      <c r="B20" s="4">
        <f t="shared" si="43"/>
        <v>518</v>
      </c>
      <c r="C20" s="4">
        <f t="shared" si="44"/>
        <v>621.6</v>
      </c>
      <c r="D20" s="4">
        <f t="shared" si="45"/>
        <v>745.92</v>
      </c>
      <c r="E20" s="5">
        <f t="shared" si="46"/>
        <v>5298000</v>
      </c>
      <c r="F20" s="9">
        <f t="shared" si="47"/>
        <v>10228</v>
      </c>
      <c r="G20" s="9">
        <f t="shared" si="48"/>
        <v>8523</v>
      </c>
      <c r="H20" s="9">
        <f t="shared" si="49"/>
        <v>7103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518</v>
      </c>
      <c r="R20" s="2">
        <v>5298000</v>
      </c>
    </row>
    <row r="21" spans="1:25" s="46" customFormat="1" x14ac:dyDescent="0.25">
      <c r="A21" s="44">
        <f t="shared" si="42"/>
        <v>0</v>
      </c>
      <c r="B21" s="44">
        <f t="shared" si="43"/>
        <v>463</v>
      </c>
      <c r="C21" s="44">
        <f t="shared" si="44"/>
        <v>555.6</v>
      </c>
      <c r="D21" s="44">
        <f t="shared" si="45"/>
        <v>666.72</v>
      </c>
      <c r="E21" s="45">
        <f t="shared" si="46"/>
        <v>5500000</v>
      </c>
      <c r="F21" s="44">
        <f t="shared" si="47"/>
        <v>11879</v>
      </c>
      <c r="G21" s="44">
        <f t="shared" si="48"/>
        <v>9899</v>
      </c>
      <c r="H21" s="44">
        <f t="shared" si="49"/>
        <v>8249</v>
      </c>
      <c r="I21" s="44" t="e">
        <f>#REF!</f>
        <v>#REF!</v>
      </c>
      <c r="J21" s="44">
        <f t="shared" si="50"/>
        <v>0</v>
      </c>
      <c r="O21" s="46">
        <v>0</v>
      </c>
      <c r="P21" s="46">
        <f t="shared" si="51"/>
        <v>0</v>
      </c>
      <c r="Q21" s="46">
        <v>463</v>
      </c>
      <c r="R21" s="47">
        <v>5500000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19:Q22" si="52">P22/1.2</f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10300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7800</v>
      </c>
      <c r="X28" s="22"/>
    </row>
    <row r="29" spans="1:25" ht="15.75" x14ac:dyDescent="0.25">
      <c r="E29" t="s">
        <v>41</v>
      </c>
      <c r="F29" s="7">
        <v>36.000999999999998</v>
      </c>
      <c r="G29" s="6">
        <f>F29*10.764</f>
        <v>387.51476399999996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-2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62</v>
      </c>
      <c r="X31" s="31">
        <v>2027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-3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7800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10300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388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3996400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3916472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3197120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970000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8325.8333333333339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R44"/>
  <sheetViews>
    <sheetView topLeftCell="D4" zoomScaleNormal="100" workbookViewId="0">
      <selection activeCell="R11" sqref="R11:R14"/>
    </sheetView>
  </sheetViews>
  <sheetFormatPr defaultRowHeight="15" x14ac:dyDescent="0.25"/>
  <cols>
    <col min="18" max="18" width="13.7109375" customWidth="1"/>
  </cols>
  <sheetData>
    <row r="10" spans="15:18" x14ac:dyDescent="0.25">
      <c r="O10">
        <v>29.99</v>
      </c>
      <c r="P10">
        <f>O10*10.764</f>
        <v>322.81235999999996</v>
      </c>
    </row>
    <row r="11" spans="15:18" x14ac:dyDescent="0.25">
      <c r="O11">
        <v>4.125</v>
      </c>
      <c r="R11">
        <v>3442000</v>
      </c>
    </row>
    <row r="12" spans="15:18" x14ac:dyDescent="0.25">
      <c r="O12">
        <v>0.81</v>
      </c>
      <c r="R12">
        <v>240950</v>
      </c>
    </row>
    <row r="13" spans="15:18" x14ac:dyDescent="0.25">
      <c r="O13">
        <f>SUM(O10:O12)</f>
        <v>34.924999999999997</v>
      </c>
      <c r="P13">
        <f>O13*10.764</f>
        <v>375.93269999999995</v>
      </c>
      <c r="R13">
        <v>30000</v>
      </c>
    </row>
    <row r="14" spans="15:18" x14ac:dyDescent="0.25">
      <c r="R14">
        <f>SUM(R11:R13)</f>
        <v>3712950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12:R24"/>
  <sheetViews>
    <sheetView topLeftCell="D6" workbookViewId="0">
      <selection activeCell="R21" sqref="R21:R24"/>
    </sheetView>
  </sheetViews>
  <sheetFormatPr defaultRowHeight="15" x14ac:dyDescent="0.25"/>
  <cols>
    <col min="18" max="18" width="22.42578125" customWidth="1"/>
  </cols>
  <sheetData>
    <row r="12" spans="15:16" x14ac:dyDescent="0.25">
      <c r="O12">
        <v>29.99</v>
      </c>
    </row>
    <row r="13" spans="15:16" x14ac:dyDescent="0.25">
      <c r="O13">
        <v>4.125</v>
      </c>
    </row>
    <row r="14" spans="15:16" x14ac:dyDescent="0.25">
      <c r="O14">
        <v>0.81</v>
      </c>
    </row>
    <row r="15" spans="15:16" x14ac:dyDescent="0.25">
      <c r="O15">
        <f>SUM(O12:O14)</f>
        <v>34.924999999999997</v>
      </c>
      <c r="P15">
        <f>O15*10.764</f>
        <v>375.93269999999995</v>
      </c>
    </row>
    <row r="21" spans="18:18" x14ac:dyDescent="0.25">
      <c r="R21">
        <v>3375000</v>
      </c>
    </row>
    <row r="22" spans="18:18" x14ac:dyDescent="0.25">
      <c r="R22">
        <v>236250</v>
      </c>
    </row>
    <row r="23" spans="18:18" x14ac:dyDescent="0.25">
      <c r="R23">
        <v>30000</v>
      </c>
    </row>
    <row r="24" spans="18:18" x14ac:dyDescent="0.25">
      <c r="R24">
        <f>SUM(R21:R23)</f>
        <v>3641250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7" zoomScaleNormal="100" workbookViewId="0">
      <selection activeCell="C3" sqref="C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zoomScaleNormal="100" workbookViewId="0">
      <selection activeCell="C7" sqref="C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2025-02-22T05:27:48Z</dcterms:modified>
</cp:coreProperties>
</file>