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Canara\Retail Asset Hub, Vasai\Abhishekh Jagannath Bolar\"/>
    </mc:Choice>
  </mc:AlternateContent>
  <xr:revisionPtr revIDLastSave="0" documentId="13_ncr:1_{53F3E3B9-2DFA-4185-AF34-637503ED5C9C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  <sheet name="Sheet13" sheetId="25" r:id="rId14"/>
    <sheet name="Sheet14" sheetId="26" r:id="rId15"/>
  </sheets>
  <calcPr calcId="191029"/>
</workbook>
</file>

<file path=xl/calcChain.xml><?xml version="1.0" encoding="utf-8"?>
<calcChain xmlns="http://schemas.openxmlformats.org/spreadsheetml/2006/main">
  <c r="S21" i="4" l="1"/>
  <c r="S10" i="4" l="1"/>
  <c r="S9" i="4"/>
  <c r="S8" i="4"/>
  <c r="Q8" i="4"/>
  <c r="I20" i="4"/>
  <c r="Q30" i="4" l="1"/>
  <c r="Q29" i="4"/>
  <c r="Q28" i="4"/>
  <c r="Q31" i="4" s="1"/>
  <c r="Q26" i="4"/>
  <c r="Q25" i="4"/>
  <c r="Q24" i="4"/>
  <c r="Q23" i="4"/>
  <c r="Q22" i="4"/>
  <c r="Q21" i="4"/>
  <c r="J18" i="4"/>
  <c r="Q27" i="4" l="1"/>
  <c r="Q33" i="4" s="1"/>
  <c r="T16" i="4"/>
  <c r="T9" i="4"/>
  <c r="P8" i="4"/>
  <c r="T8" i="4" l="1"/>
  <c r="T10" i="4"/>
  <c r="P12" i="4" l="1"/>
  <c r="T12" i="4" s="1"/>
  <c r="P11" i="4"/>
  <c r="T11" i="4" s="1"/>
  <c r="P10" i="4"/>
  <c r="P9" i="4"/>
  <c r="Q7" i="4"/>
  <c r="Q6" i="4"/>
  <c r="Q5" i="4"/>
  <c r="P4" i="4"/>
  <c r="P3" i="4"/>
  <c r="P2" i="4"/>
  <c r="P13" i="4" l="1"/>
  <c r="T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T15" i="4" s="1"/>
  <c r="J15" i="4"/>
  <c r="I15" i="4"/>
  <c r="E15" i="4"/>
  <c r="A15" i="4"/>
  <c r="P14" i="4"/>
  <c r="T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C13" i="4" s="1"/>
  <c r="B14" i="4"/>
  <c r="C14" i="4" s="1"/>
  <c r="B15" i="4"/>
  <c r="C15" i="4" s="1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<sst xmlns="http://schemas.openxmlformats.org/spreadsheetml/2006/main" count="23" uniqueCount="20">
  <si>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</si>
  <si>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</si>
  <si>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</si>
  <si>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</si>
  <si>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</si>
  <si>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</si>
  <si>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</si>
  <si>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</si>
  <si>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</si>
  <si>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</si>
  <si>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</si>
  <si>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</si>
  <si>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</si>
  <si>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ca</t>
  </si>
  <si>
    <t>rate</t>
  </si>
  <si>
    <t>fmv</t>
  </si>
  <si>
    <t>Flat No. 1701, 17th Floor, Wing - A, Mahalaxmi Realtors LLP , Scheme No. 378, Village - Sandor, Vasai State - Maharashtra, India</t>
  </si>
  <si>
    <t>mca</t>
  </si>
  <si>
    <t>normal flat  - 45 to 48 lakhs</t>
  </si>
  <si>
    <t>Offer Letter  - 16,38,200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</si>
</sst>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7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4" fontId="0" fillId="3" borderId="0" xfId="0" applyNumberForma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420350</xdr:colOff>
      <xdr:row>48</xdr:row>
      <xdr:rowOff>20265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643F7F4-8F09-415C-8D78-DB6E672B9F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54750" cy="870706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420350</xdr:colOff>
      <xdr:row>46</xdr:row>
      <xdr:rowOff>96460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B570EA6-7BA0-492C-9A95-CB5776E66E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954750" cy="866896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533400</xdr:colOff>
      <xdr:row>1</xdr:row>
      <xdr:rowOff>152400</xdr:rowOff>
    </xdr:from>
    <xdr:to>
      <xdr:col>15</xdr:col>
      <xdr:colOff>334623</xdr:colOff>
      <xdr:row>47</xdr:row>
      <xdr:rowOff>86939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3A57486-F265-41EF-80FA-915E80A4BE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33400" y="342900"/>
          <a:ext cx="8945223" cy="8697539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315560</xdr:colOff>
      <xdr:row>46</xdr:row>
      <xdr:rowOff>77407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DE79B3F-8436-4776-BFCE-C6E920A6D7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849960" cy="8649907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277455</xdr:colOff>
      <xdr:row>44</xdr:row>
      <xdr:rowOff>105960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F4626D4-17B2-4F47-8D55-EF7F2673F3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11855" cy="848796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238125</xdr:colOff>
      <xdr:row>48</xdr:row>
      <xdr:rowOff>123825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2377CE9-EC42-4AF3-A12D-E77DE71126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553325" cy="92678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420350</xdr:colOff>
      <xdr:row>51</xdr:row>
      <xdr:rowOff>125039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3D10473-E973-45AA-B4B9-4266DA853F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954750" cy="869753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325086</xdr:colOff>
      <xdr:row>46</xdr:row>
      <xdr:rowOff>105986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C432E69-920D-4298-9DB6-DDEA6E3F99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859486" cy="867848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410823</xdr:colOff>
      <xdr:row>48</xdr:row>
      <xdr:rowOff>58361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3190E22-604C-47F0-8E06-DF7F7FAA2F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45223" cy="867848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382244</xdr:colOff>
      <xdr:row>52</xdr:row>
      <xdr:rowOff>48828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7669A46-830A-4580-896B-1B5E125E2E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916644" cy="862132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325086</xdr:colOff>
      <xdr:row>45</xdr:row>
      <xdr:rowOff>153618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2027F1E-2B8B-48E4-9E5F-C4ED94B0D0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859486" cy="872611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13</xdr:col>
      <xdr:colOff>238125</xdr:colOff>
      <xdr:row>49</xdr:row>
      <xdr:rowOff>95250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74E1B4F-DE70-42CE-8465-41B3A0EFF9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7553325" cy="923925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13</xdr:col>
      <xdr:colOff>238125</xdr:colOff>
      <xdr:row>49</xdr:row>
      <xdr:rowOff>152400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D90D71D-B452-4601-A96E-6C7667C3C3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7553325" cy="92964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13</xdr:col>
      <xdr:colOff>238125</xdr:colOff>
      <xdr:row>49</xdr:row>
      <xdr:rowOff>152400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4E2441B-6632-4EF3-8EBA-B0B6B7F5A2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7553325" cy="92964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5"/>
  <sheetViews>
    <sheetView tabSelected="1" topLeftCell="D1" zoomScaleNormal="100" workbookViewId="0">
      <selection activeCell="W12" sqref="W12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3.140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410</v>
      </c>
      <c r="C2" s="4">
        <f>B2*1.2</f>
        <v>492</v>
      </c>
      <c r="D2" s="4">
        <f t="shared" ref="D2:D13" si="2">C2*1.2</f>
        <v>590.4</v>
      </c>
      <c r="E2" s="5">
        <f t="shared" ref="E2:E13" si="3">R2</f>
        <v>4900000</v>
      </c>
      <c r="F2" s="15">
        <f t="shared" ref="F2:F13" si="4">ROUND((E2/B2),0)</f>
        <v>11951</v>
      </c>
      <c r="G2" s="10">
        <f t="shared" ref="G2:G13" si="5">ROUND((E2/C2),0)</f>
        <v>9959</v>
      </c>
      <c r="H2" s="10">
        <f t="shared" ref="H2:H13" si="6">ROUND((E2/D2),0)</f>
        <v>8299</v>
      </c>
      <c r="I2" s="4" t="e">
        <f>#REF!</f>
        <v>#REF!</v>
      </c>
      <c r="J2" s="4">
        <f t="shared" ref="J2:J13" si="7">S2</f>
        <v>0</v>
      </c>
      <c r="O2">
        <v>0</v>
      </c>
      <c r="P2">
        <f t="shared" ref="P2:P12" si="8">O2/1.2</f>
        <v>0</v>
      </c>
      <c r="Q2">
        <v>410</v>
      </c>
      <c r="R2" s="2">
        <v>4900000</v>
      </c>
      <c r="S2" s="8"/>
      <c r="T2" s="8"/>
    </row>
    <row r="3" spans="1:20" x14ac:dyDescent="0.25">
      <c r="A3" s="4">
        <f t="shared" si="0"/>
        <v>0</v>
      </c>
      <c r="B3" s="4">
        <f t="shared" si="1"/>
        <v>410</v>
      </c>
      <c r="C3" s="4">
        <f t="shared" ref="C3:C15" si="9">B3*1.2</f>
        <v>492</v>
      </c>
      <c r="D3" s="4">
        <f t="shared" si="2"/>
        <v>590.4</v>
      </c>
      <c r="E3" s="5">
        <f t="shared" si="3"/>
        <v>4600000</v>
      </c>
      <c r="F3" s="15">
        <f t="shared" si="4"/>
        <v>11220</v>
      </c>
      <c r="G3" s="10">
        <f t="shared" si="5"/>
        <v>9350</v>
      </c>
      <c r="H3" s="10">
        <f t="shared" si="6"/>
        <v>7791</v>
      </c>
      <c r="I3" s="4" t="e">
        <f>#REF!</f>
        <v>#REF!</v>
      </c>
      <c r="J3" s="4">
        <f t="shared" si="7"/>
        <v>0</v>
      </c>
      <c r="O3">
        <v>0</v>
      </c>
      <c r="P3">
        <f t="shared" si="8"/>
        <v>0</v>
      </c>
      <c r="Q3">
        <v>410</v>
      </c>
      <c r="R3" s="2">
        <v>4600000</v>
      </c>
      <c r="S3" s="8"/>
      <c r="T3" s="8"/>
    </row>
    <row r="4" spans="1:20" x14ac:dyDescent="0.25">
      <c r="A4" s="4">
        <f t="shared" si="0"/>
        <v>0</v>
      </c>
      <c r="B4" s="4">
        <f t="shared" si="1"/>
        <v>380</v>
      </c>
      <c r="C4" s="4">
        <f t="shared" si="9"/>
        <v>456</v>
      </c>
      <c r="D4" s="4">
        <f t="shared" si="2"/>
        <v>547.19999999999993</v>
      </c>
      <c r="E4" s="5">
        <f t="shared" si="3"/>
        <v>4700000</v>
      </c>
      <c r="F4" s="10">
        <f t="shared" si="4"/>
        <v>12368</v>
      </c>
      <c r="G4" s="10">
        <f t="shared" si="5"/>
        <v>10307</v>
      </c>
      <c r="H4" s="10">
        <f t="shared" si="6"/>
        <v>8589</v>
      </c>
      <c r="I4" s="4" t="e">
        <f>#REF!</f>
        <v>#REF!</v>
      </c>
      <c r="J4" s="4">
        <f t="shared" si="7"/>
        <v>0</v>
      </c>
      <c r="O4">
        <v>0</v>
      </c>
      <c r="P4">
        <f t="shared" si="8"/>
        <v>0</v>
      </c>
      <c r="Q4">
        <v>380</v>
      </c>
      <c r="R4" s="2">
        <v>4700000</v>
      </c>
      <c r="S4" s="8"/>
      <c r="T4" s="8"/>
    </row>
    <row r="5" spans="1:20" x14ac:dyDescent="0.25">
      <c r="A5" s="4">
        <f t="shared" si="0"/>
        <v>0</v>
      </c>
      <c r="B5" s="4">
        <f t="shared" si="1"/>
        <v>812.5</v>
      </c>
      <c r="C5" s="4">
        <f t="shared" si="9"/>
        <v>975</v>
      </c>
      <c r="D5" s="4">
        <f t="shared" si="2"/>
        <v>1170</v>
      </c>
      <c r="E5" s="5">
        <f t="shared" si="3"/>
        <v>8000000</v>
      </c>
      <c r="F5" s="10">
        <f t="shared" si="4"/>
        <v>9846</v>
      </c>
      <c r="G5" s="10">
        <f t="shared" si="5"/>
        <v>8205</v>
      </c>
      <c r="H5" s="10">
        <f t="shared" si="6"/>
        <v>6838</v>
      </c>
      <c r="I5" s="4" t="e">
        <f>#REF!</f>
        <v>#REF!</v>
      </c>
      <c r="J5" s="4">
        <f t="shared" si="7"/>
        <v>0</v>
      </c>
      <c r="O5">
        <v>0</v>
      </c>
      <c r="P5">
        <v>975</v>
      </c>
      <c r="Q5">
        <f t="shared" ref="Q5:Q12" si="10">P5/1.2</f>
        <v>812.5</v>
      </c>
      <c r="R5" s="2">
        <v>8000000</v>
      </c>
      <c r="S5" s="8"/>
      <c r="T5" s="8"/>
    </row>
    <row r="6" spans="1:20" x14ac:dyDescent="0.25">
      <c r="A6" s="4">
        <f t="shared" si="0"/>
        <v>0</v>
      </c>
      <c r="B6" s="4">
        <f t="shared" si="1"/>
        <v>583.33333333333337</v>
      </c>
      <c r="C6" s="4">
        <f t="shared" si="9"/>
        <v>700</v>
      </c>
      <c r="D6" s="4">
        <f t="shared" si="2"/>
        <v>840</v>
      </c>
      <c r="E6" s="5">
        <f t="shared" si="3"/>
        <v>6850000</v>
      </c>
      <c r="F6" s="10">
        <f t="shared" si="4"/>
        <v>11743</v>
      </c>
      <c r="G6" s="10">
        <f t="shared" si="5"/>
        <v>9786</v>
      </c>
      <c r="H6" s="10">
        <f t="shared" si="6"/>
        <v>8155</v>
      </c>
      <c r="I6" s="4" t="e">
        <f>#REF!</f>
        <v>#REF!</v>
      </c>
      <c r="J6" s="4">
        <f t="shared" si="7"/>
        <v>0</v>
      </c>
      <c r="O6">
        <v>0</v>
      </c>
      <c r="P6">
        <v>700</v>
      </c>
      <c r="Q6">
        <f t="shared" si="10"/>
        <v>583.33333333333337</v>
      </c>
      <c r="R6" s="2">
        <v>6850000</v>
      </c>
      <c r="S6" s="8"/>
      <c r="T6" s="8"/>
    </row>
    <row r="7" spans="1:20" x14ac:dyDescent="0.25">
      <c r="A7" s="4">
        <f t="shared" si="0"/>
        <v>0</v>
      </c>
      <c r="B7" s="4">
        <f t="shared" si="1"/>
        <v>804.16666666666674</v>
      </c>
      <c r="C7" s="4">
        <f t="shared" si="9"/>
        <v>965</v>
      </c>
      <c r="D7" s="4">
        <f t="shared" si="2"/>
        <v>1158</v>
      </c>
      <c r="E7" s="5">
        <f t="shared" si="3"/>
        <v>6750000</v>
      </c>
      <c r="F7" s="10">
        <f t="shared" si="4"/>
        <v>8394</v>
      </c>
      <c r="G7" s="10">
        <f t="shared" si="5"/>
        <v>6995</v>
      </c>
      <c r="H7" s="10">
        <f t="shared" si="6"/>
        <v>5829</v>
      </c>
      <c r="I7" s="4" t="e">
        <f>#REF!</f>
        <v>#REF!</v>
      </c>
      <c r="J7" s="4">
        <f t="shared" si="7"/>
        <v>0</v>
      </c>
      <c r="O7">
        <v>0</v>
      </c>
      <c r="P7">
        <v>965</v>
      </c>
      <c r="Q7">
        <f t="shared" si="10"/>
        <v>804.16666666666674</v>
      </c>
      <c r="R7" s="2">
        <v>6750000</v>
      </c>
      <c r="S7" s="8"/>
      <c r="T7" s="8"/>
    </row>
    <row r="8" spans="1:20" x14ac:dyDescent="0.25">
      <c r="A8" s="4">
        <f t="shared" si="0"/>
        <v>0</v>
      </c>
      <c r="B8" s="4">
        <f t="shared" si="1"/>
        <v>388.68803999999994</v>
      </c>
      <c r="C8" s="4">
        <f t="shared" si="9"/>
        <v>466.42564799999991</v>
      </c>
      <c r="D8" s="4">
        <f t="shared" si="2"/>
        <v>559.71077759999991</v>
      </c>
      <c r="E8" s="5">
        <f t="shared" si="3"/>
        <v>2377300</v>
      </c>
      <c r="F8" s="10">
        <f t="shared" si="4"/>
        <v>6116</v>
      </c>
      <c r="G8" s="10">
        <f t="shared" si="5"/>
        <v>5097</v>
      </c>
      <c r="H8" s="10">
        <f t="shared" si="6"/>
        <v>4247</v>
      </c>
      <c r="I8" s="4" t="e">
        <f>#REF!</f>
        <v>#REF!</v>
      </c>
      <c r="J8" s="4">
        <f t="shared" si="7"/>
        <v>2567600</v>
      </c>
      <c r="O8">
        <v>0</v>
      </c>
      <c r="P8">
        <f t="shared" si="8"/>
        <v>0</v>
      </c>
      <c r="Q8">
        <f>36.11*10.764</f>
        <v>388.68803999999994</v>
      </c>
      <c r="R8" s="2">
        <v>2377300</v>
      </c>
      <c r="S8" s="16">
        <f>R8+166500+23800</f>
        <v>2567600</v>
      </c>
      <c r="T8" s="8">
        <f>S8/Q8</f>
        <v>6605.8116941287935</v>
      </c>
    </row>
    <row r="9" spans="1:20" x14ac:dyDescent="0.25">
      <c r="A9" s="4">
        <f t="shared" si="0"/>
        <v>0</v>
      </c>
      <c r="B9" s="4">
        <f t="shared" si="1"/>
        <v>609</v>
      </c>
      <c r="C9" s="4">
        <f t="shared" si="9"/>
        <v>730.8</v>
      </c>
      <c r="D9" s="4">
        <f t="shared" si="2"/>
        <v>876.95999999999992</v>
      </c>
      <c r="E9" s="5">
        <f t="shared" si="3"/>
        <v>4475000</v>
      </c>
      <c r="F9" s="10">
        <f t="shared" si="4"/>
        <v>7348</v>
      </c>
      <c r="G9" s="10">
        <f t="shared" si="5"/>
        <v>6123</v>
      </c>
      <c r="H9" s="10">
        <f t="shared" si="6"/>
        <v>5103</v>
      </c>
      <c r="I9" s="4" t="e">
        <f>#REF!</f>
        <v>#REF!</v>
      </c>
      <c r="J9" s="4">
        <f t="shared" si="7"/>
        <v>4818250</v>
      </c>
      <c r="O9">
        <v>0</v>
      </c>
      <c r="P9">
        <f t="shared" si="8"/>
        <v>0</v>
      </c>
      <c r="Q9">
        <v>609</v>
      </c>
      <c r="R9" s="2">
        <v>4475000</v>
      </c>
      <c r="S9" s="16">
        <f>R9+313250+30000</f>
        <v>4818250</v>
      </c>
      <c r="T9" s="8">
        <f t="shared" ref="T9:T16" si="11">S9/Q9</f>
        <v>7911.740558292282</v>
      </c>
    </row>
    <row r="10" spans="1:20" x14ac:dyDescent="0.25">
      <c r="A10" s="4">
        <f t="shared" si="0"/>
        <v>0</v>
      </c>
      <c r="B10" s="4">
        <f t="shared" si="1"/>
        <v>414</v>
      </c>
      <c r="C10" s="4">
        <f t="shared" si="9"/>
        <v>496.79999999999995</v>
      </c>
      <c r="D10" s="4">
        <f t="shared" si="2"/>
        <v>596.16</v>
      </c>
      <c r="E10" s="5">
        <f t="shared" si="3"/>
        <v>3950000</v>
      </c>
      <c r="F10" s="15">
        <f t="shared" si="4"/>
        <v>9541</v>
      </c>
      <c r="G10" s="10">
        <f t="shared" si="5"/>
        <v>7951</v>
      </c>
      <c r="H10" s="10">
        <f t="shared" si="6"/>
        <v>6626</v>
      </c>
      <c r="I10" s="4" t="e">
        <f>#REF!</f>
        <v>#REF!</v>
      </c>
      <c r="J10" s="4">
        <f t="shared" si="7"/>
        <v>4256500</v>
      </c>
      <c r="O10">
        <v>0</v>
      </c>
      <c r="P10">
        <f t="shared" si="8"/>
        <v>0</v>
      </c>
      <c r="Q10">
        <v>414</v>
      </c>
      <c r="R10" s="2">
        <v>3950000</v>
      </c>
      <c r="S10" s="16">
        <f>R10+276500+30000</f>
        <v>4256500</v>
      </c>
      <c r="T10" s="8">
        <f t="shared" si="11"/>
        <v>10281.400966183575</v>
      </c>
    </row>
    <row r="11" spans="1:20" x14ac:dyDescent="0.25">
      <c r="A11" s="4">
        <f t="shared" si="0"/>
        <v>0</v>
      </c>
      <c r="B11" s="4">
        <f t="shared" si="1"/>
        <v>388</v>
      </c>
      <c r="C11" s="4">
        <f t="shared" si="9"/>
        <v>465.59999999999997</v>
      </c>
      <c r="D11" s="4">
        <f t="shared" si="2"/>
        <v>558.71999999999991</v>
      </c>
      <c r="E11" s="5">
        <f t="shared" si="3"/>
        <v>4000000</v>
      </c>
      <c r="F11" s="10">
        <f t="shared" si="4"/>
        <v>10309</v>
      </c>
      <c r="G11" s="10">
        <f t="shared" si="5"/>
        <v>8591</v>
      </c>
      <c r="H11" s="10">
        <f t="shared" si="6"/>
        <v>7159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v>388</v>
      </c>
      <c r="R11" s="2">
        <v>4000000</v>
      </c>
      <c r="S11" s="8"/>
      <c r="T11" s="8">
        <f t="shared" si="11"/>
        <v>0</v>
      </c>
    </row>
    <row r="12" spans="1:20" x14ac:dyDescent="0.25">
      <c r="A12" s="4">
        <f t="shared" si="0"/>
        <v>0</v>
      </c>
      <c r="B12" s="4">
        <f t="shared" si="1"/>
        <v>388</v>
      </c>
      <c r="C12" s="4">
        <f t="shared" si="9"/>
        <v>465.59999999999997</v>
      </c>
      <c r="D12" s="4">
        <f t="shared" si="2"/>
        <v>558.71999999999991</v>
      </c>
      <c r="E12" s="5">
        <f t="shared" si="3"/>
        <v>4010000</v>
      </c>
      <c r="F12" s="10">
        <f t="shared" si="4"/>
        <v>10335</v>
      </c>
      <c r="G12" s="10">
        <f t="shared" si="5"/>
        <v>8613</v>
      </c>
      <c r="H12" s="10">
        <f t="shared" si="6"/>
        <v>7177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v>388</v>
      </c>
      <c r="R12" s="2">
        <v>4010000</v>
      </c>
      <c r="S12" s="8"/>
      <c r="T12" s="8">
        <f t="shared" si="11"/>
        <v>0</v>
      </c>
    </row>
    <row r="13" spans="1:20" x14ac:dyDescent="0.25">
      <c r="A13" s="4">
        <f t="shared" si="0"/>
        <v>0</v>
      </c>
      <c r="B13" s="4">
        <f t="shared" si="1"/>
        <v>625</v>
      </c>
      <c r="C13" s="4">
        <f t="shared" si="9"/>
        <v>750</v>
      </c>
      <c r="D13" s="4">
        <f t="shared" si="2"/>
        <v>900</v>
      </c>
      <c r="E13" s="5">
        <f t="shared" si="3"/>
        <v>8943000</v>
      </c>
      <c r="F13" s="10">
        <f t="shared" si="4"/>
        <v>14309</v>
      </c>
      <c r="G13" s="10">
        <f t="shared" si="5"/>
        <v>11924</v>
      </c>
      <c r="H13" s="10">
        <f t="shared" si="6"/>
        <v>9937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2">O13/1.2</f>
        <v>0</v>
      </c>
      <c r="Q13">
        <v>625</v>
      </c>
      <c r="R13" s="2">
        <v>8943000</v>
      </c>
      <c r="S13" s="8"/>
      <c r="T13" s="8">
        <f t="shared" si="11"/>
        <v>0</v>
      </c>
    </row>
    <row r="14" spans="1:20" x14ac:dyDescent="0.25">
      <c r="A14" s="4">
        <f t="shared" si="0"/>
        <v>0</v>
      </c>
      <c r="B14" s="4">
        <f t="shared" si="1"/>
        <v>390</v>
      </c>
      <c r="C14" s="4">
        <f t="shared" si="9"/>
        <v>468</v>
      </c>
      <c r="D14" s="4">
        <f t="shared" ref="D14:D15" si="13">C14*1.2</f>
        <v>561.6</v>
      </c>
      <c r="E14" s="5">
        <f t="shared" ref="E14:E15" si="14">R14</f>
        <v>3500000</v>
      </c>
      <c r="F14" s="10">
        <f t="shared" ref="F14:F15" si="15">ROUND((E14/B14),0)</f>
        <v>8974</v>
      </c>
      <c r="G14" s="10">
        <f t="shared" ref="G14:G15" si="16">ROUND((E14/C14),0)</f>
        <v>7479</v>
      </c>
      <c r="H14" s="4">
        <f t="shared" ref="H14:H15" si="17">ROUND((E14/D14),0)</f>
        <v>6232</v>
      </c>
      <c r="I14" s="4" t="e">
        <f>#REF!</f>
        <v>#REF!</v>
      </c>
      <c r="J14" s="4">
        <f t="shared" ref="J14:J15" si="18">S14</f>
        <v>0</v>
      </c>
      <c r="O14">
        <v>0</v>
      </c>
      <c r="P14">
        <f t="shared" ref="P14:P15" si="19">O14/1.2</f>
        <v>0</v>
      </c>
      <c r="Q14">
        <v>390</v>
      </c>
      <c r="R14" s="2">
        <v>3500000</v>
      </c>
      <c r="S14" s="8"/>
      <c r="T14" s="8">
        <f t="shared" si="11"/>
        <v>0</v>
      </c>
    </row>
    <row r="15" spans="1:20" x14ac:dyDescent="0.25">
      <c r="A15" s="4">
        <f t="shared" si="0"/>
        <v>0</v>
      </c>
      <c r="B15" s="4">
        <f t="shared" si="1"/>
        <v>397</v>
      </c>
      <c r="C15" s="4">
        <f t="shared" si="9"/>
        <v>476.4</v>
      </c>
      <c r="D15" s="4">
        <f t="shared" si="13"/>
        <v>571.67999999999995</v>
      </c>
      <c r="E15" s="5">
        <f t="shared" si="14"/>
        <v>3750000</v>
      </c>
      <c r="F15" s="15">
        <f t="shared" si="15"/>
        <v>9446</v>
      </c>
      <c r="G15" s="10">
        <f t="shared" si="16"/>
        <v>7872</v>
      </c>
      <c r="H15" s="4">
        <f t="shared" si="17"/>
        <v>6560</v>
      </c>
      <c r="I15" s="4" t="e">
        <f>#REF!</f>
        <v>#REF!</v>
      </c>
      <c r="J15" s="4">
        <f t="shared" si="18"/>
        <v>0</v>
      </c>
      <c r="O15">
        <v>0</v>
      </c>
      <c r="P15">
        <f t="shared" si="19"/>
        <v>0</v>
      </c>
      <c r="Q15">
        <v>397</v>
      </c>
      <c r="R15" s="2">
        <v>3750000</v>
      </c>
      <c r="S15" s="8"/>
      <c r="T15" s="8">
        <f t="shared" si="11"/>
        <v>0</v>
      </c>
    </row>
    <row r="16" spans="1:20" x14ac:dyDescent="0.25">
      <c r="F16" s="8"/>
      <c r="G16" s="8"/>
      <c r="T16" s="8" t="e">
        <f t="shared" si="11"/>
        <v>#DIV/0!</v>
      </c>
    </row>
    <row r="17" spans="7:24" x14ac:dyDescent="0.25">
      <c r="H17" t="s">
        <v>16</v>
      </c>
      <c r="W17" s="11"/>
      <c r="X17" s="11"/>
    </row>
    <row r="18" spans="7:24" x14ac:dyDescent="0.25">
      <c r="H18" t="s">
        <v>13</v>
      </c>
      <c r="I18">
        <v>369</v>
      </c>
      <c r="J18">
        <f>34.29*10.764</f>
        <v>369.09755999999999</v>
      </c>
      <c r="W18" s="11"/>
      <c r="X18" s="11"/>
    </row>
    <row r="19" spans="7:24" x14ac:dyDescent="0.25">
      <c r="H19" t="s">
        <v>14</v>
      </c>
      <c r="I19">
        <v>10000</v>
      </c>
    </row>
    <row r="20" spans="7:24" x14ac:dyDescent="0.25">
      <c r="H20" t="s">
        <v>15</v>
      </c>
      <c r="I20">
        <f>I19*I18</f>
        <v>3690000</v>
      </c>
      <c r="O20" t="s">
        <v>17</v>
      </c>
    </row>
    <row r="21" spans="7:24" x14ac:dyDescent="0.25">
      <c r="O21">
        <v>15.6</v>
      </c>
      <c r="P21">
        <v>9.09</v>
      </c>
      <c r="Q21">
        <f>P21*O21</f>
        <v>141.804</v>
      </c>
      <c r="S21">
        <f>2500*1.2</f>
        <v>3000</v>
      </c>
    </row>
    <row r="22" spans="7:24" x14ac:dyDescent="0.25">
      <c r="G22" s="6"/>
      <c r="H22" s="6"/>
      <c r="O22">
        <v>9</v>
      </c>
      <c r="P22">
        <v>6.85</v>
      </c>
      <c r="Q22">
        <f t="shared" ref="Q22:Q30" si="20">P22*O22</f>
        <v>61.65</v>
      </c>
    </row>
    <row r="23" spans="7:24" x14ac:dyDescent="0.25">
      <c r="O23">
        <v>9</v>
      </c>
      <c r="P23">
        <v>8.75</v>
      </c>
      <c r="Q23">
        <f t="shared" si="20"/>
        <v>78.75</v>
      </c>
    </row>
    <row r="24" spans="7:24" x14ac:dyDescent="0.25">
      <c r="H24" t="s">
        <v>18</v>
      </c>
      <c r="O24">
        <v>4</v>
      </c>
      <c r="P24" s="11">
        <v>5.91</v>
      </c>
      <c r="Q24">
        <f t="shared" si="20"/>
        <v>23.64</v>
      </c>
      <c r="R24" s="13"/>
      <c r="T24" s="11"/>
      <c r="U24" s="11"/>
      <c r="V24" s="11"/>
    </row>
    <row r="25" spans="7:24" x14ac:dyDescent="0.25">
      <c r="H25" t="s">
        <v>19</v>
      </c>
      <c r="O25">
        <v>2.3199999999999998</v>
      </c>
      <c r="P25" s="11">
        <v>2</v>
      </c>
      <c r="Q25">
        <f t="shared" si="20"/>
        <v>4.6399999999999997</v>
      </c>
      <c r="R25" s="14"/>
      <c r="T25" s="14"/>
      <c r="U25" s="14"/>
      <c r="V25" s="11"/>
    </row>
    <row r="26" spans="7:24" x14ac:dyDescent="0.25">
      <c r="O26">
        <v>6.2</v>
      </c>
      <c r="P26" s="11">
        <v>3.75</v>
      </c>
      <c r="Q26">
        <f t="shared" si="20"/>
        <v>23.25</v>
      </c>
      <c r="R26" s="11"/>
      <c r="T26" s="11"/>
      <c r="U26" s="11"/>
      <c r="V26" s="11"/>
    </row>
    <row r="27" spans="7:24" x14ac:dyDescent="0.25">
      <c r="P27" s="11"/>
      <c r="Q27" s="6">
        <f>SUM(Q21:Q26)</f>
        <v>333.73399999999998</v>
      </c>
      <c r="R27" s="11"/>
      <c r="T27" s="11"/>
      <c r="U27" s="11"/>
      <c r="V27" s="11"/>
    </row>
    <row r="28" spans="7:24" x14ac:dyDescent="0.25">
      <c r="O28">
        <v>2</v>
      </c>
      <c r="P28" s="11">
        <v>8.66</v>
      </c>
      <c r="Q28">
        <f t="shared" si="20"/>
        <v>17.32</v>
      </c>
      <c r="R28" s="12"/>
      <c r="T28" s="12"/>
      <c r="U28" s="12"/>
      <c r="V28" s="11"/>
    </row>
    <row r="29" spans="7:24" x14ac:dyDescent="0.25">
      <c r="O29">
        <v>2.1</v>
      </c>
      <c r="P29" s="11">
        <v>9</v>
      </c>
      <c r="Q29">
        <f t="shared" si="20"/>
        <v>18.900000000000002</v>
      </c>
      <c r="R29" s="11"/>
      <c r="T29" s="11"/>
      <c r="U29" s="11"/>
      <c r="V29" s="11"/>
    </row>
    <row r="30" spans="7:24" x14ac:dyDescent="0.25">
      <c r="O30">
        <v>2</v>
      </c>
      <c r="P30" s="11">
        <v>6.85</v>
      </c>
      <c r="Q30">
        <f t="shared" si="20"/>
        <v>13.7</v>
      </c>
      <c r="R30" s="11"/>
      <c r="T30" s="11"/>
      <c r="U30" s="11"/>
      <c r="V30" s="11"/>
    </row>
    <row r="31" spans="7:24" x14ac:dyDescent="0.25">
      <c r="P31" s="11"/>
      <c r="Q31" s="12">
        <f>SUM(Q28:Q30)</f>
        <v>49.92</v>
      </c>
      <c r="R31" s="11"/>
      <c r="T31" s="11"/>
      <c r="U31" s="11"/>
      <c r="V31" s="11"/>
    </row>
    <row r="32" spans="7:24" x14ac:dyDescent="0.25">
      <c r="P32" s="11"/>
      <c r="Q32" s="11"/>
      <c r="R32" s="11"/>
      <c r="S32" s="6"/>
      <c r="T32" s="11"/>
      <c r="U32" s="11"/>
      <c r="V32" s="11"/>
    </row>
    <row r="33" spans="16:22" x14ac:dyDescent="0.25">
      <c r="P33" s="11"/>
      <c r="Q33" s="11">
        <f>Q31+Q27</f>
        <v>383.654</v>
      </c>
      <c r="R33" s="11"/>
      <c r="S33" s="6"/>
      <c r="T33" s="11"/>
      <c r="U33" s="11"/>
      <c r="V33" s="11"/>
    </row>
    <row r="34" spans="16:22" x14ac:dyDescent="0.25">
      <c r="Q34" s="11"/>
      <c r="R34" s="11"/>
    </row>
    <row r="35" spans="16:22" x14ac:dyDescent="0.25">
      <c r="Q35" s="11"/>
      <c r="R35" s="11"/>
      <c r="T35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30BE72-1600-40D0-BD82-62764862617C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6A50C2-8990-4E1B-8DB5-AD21D61D35DC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15</vt:i4>
      </vt:variant>
    </vt:vector>
  </HeadingPairs>
  <TitlesOfParts>
    <vt:vector size="15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  <vt:lpstr>Sheet13</vt:lpstr>
      <vt:lpstr>Sheet14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2025-02-13T12:08:33Z</dcterms:modified>
</cp:coreProperties>
</file>