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VC\Ghatkopar (W)\Dinesh Chheda\"/>
    </mc:Choice>
  </mc:AlternateContent>
  <xr:revisionPtr revIDLastSave="0" documentId="13_ncr:1_{B5D462A3-8DE0-4EAE-9854-3F00582CFF3B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U13" i="4" l="1"/>
  <c r="V13" i="4" s="1"/>
  <c r="W13" i="4" s="1"/>
  <c r="Q13" i="4"/>
  <c r="U12" i="4"/>
  <c r="Q12" i="4"/>
  <c r="P12" i="4"/>
  <c r="W9" i="4"/>
  <c r="W10" i="4"/>
  <c r="W14" i="4"/>
  <c r="W15" i="4"/>
  <c r="V9" i="4"/>
  <c r="V10" i="4"/>
  <c r="V11" i="4"/>
  <c r="V14" i="4"/>
  <c r="V15" i="4"/>
  <c r="V16" i="4"/>
  <c r="V17" i="4"/>
  <c r="U11" i="4"/>
  <c r="W8" i="4"/>
  <c r="V8" i="4"/>
  <c r="U8" i="4"/>
  <c r="P8" i="4"/>
  <c r="H22" i="4"/>
  <c r="Q4" i="4" l="1"/>
  <c r="Q8" i="4"/>
  <c r="Q10" i="4"/>
  <c r="V12" i="4"/>
  <c r="Q14" i="4"/>
  <c r="Q15" i="4"/>
  <c r="H30" i="4"/>
  <c r="P11" i="4" l="1"/>
  <c r="P9" i="4"/>
  <c r="P7" i="4"/>
  <c r="P6" i="4"/>
  <c r="P5" i="4"/>
  <c r="P3" i="4"/>
  <c r="P2" i="4"/>
  <c r="P13" i="4" l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J15" i="4"/>
  <c r="I15" i="4"/>
  <c r="E15" i="4"/>
  <c r="A15" i="4"/>
  <c r="P14" i="4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C14" i="4" s="1"/>
  <c r="B15" i="4"/>
  <c r="C15" i="4" s="1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<sst xmlns="http://schemas.openxmlformats.org/spreadsheetml/2006/main" count="27" uniqueCount="24">
  <si>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</si>
  <si>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</si>
  <si>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</si>
  <si>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</si>
  <si>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</si>
  <si>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</si>
  <si>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</si>
  <si>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</si>
  <si>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</si>
  <si>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</si>
  <si>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</si>
  <si>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</si>
  <si>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</si>
  <si>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 xml:space="preserve">Flat No. 402, 4th Floor, Patel Bhuvan, Jivdaya Lane, Village - Ghatkopar Kirol , Ghatkopar (West), </t>
  </si>
  <si>
    <t>agreemnt - 08.05.24</t>
  </si>
  <si>
    <t>av</t>
  </si>
  <si>
    <t>sd</t>
  </si>
  <si>
    <t>rd</t>
  </si>
  <si>
    <t>ca</t>
  </si>
  <si>
    <t>rate</t>
  </si>
  <si>
    <t>fmv</t>
  </si>
  <si>
    <t>18.11.21</t>
  </si>
  <si>
    <t>22.04.24</t>
  </si>
  <si>
    <t>09.01.25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</si>
</sst>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0" fillId="3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344139</xdr:colOff>
      <xdr:row>51</xdr:row>
      <xdr:rowOff>144091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D5D36B8-A6C0-4A7D-8426-F287A799F0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878539" cy="871659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439402</xdr:colOff>
      <xdr:row>46</xdr:row>
      <xdr:rowOff>86933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010B3B9-8221-4CE0-AD03-5CCAE33B17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73802" cy="865943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410823</xdr:colOff>
      <xdr:row>48</xdr:row>
      <xdr:rowOff>96466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28FEDFE-F3DD-43EF-980B-70228ACCA5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45223" cy="871659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439402</xdr:colOff>
      <xdr:row>52</xdr:row>
      <xdr:rowOff>96460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F1C208B-949E-4EE8-B971-D740BA66AA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973802" cy="866896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18</xdr:col>
      <xdr:colOff>238125</xdr:colOff>
      <xdr:row>51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2DAF442-6F4D-4BBE-B7FD-7E8CFB2541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7553325" cy="9753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382244</xdr:colOff>
      <xdr:row>46</xdr:row>
      <xdr:rowOff>125039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0075FAB-4CA7-4DFB-99EF-F43865766C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16644" cy="869753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363192</xdr:colOff>
      <xdr:row>46</xdr:row>
      <xdr:rowOff>105986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9355F42-2974-47BE-949C-7C64312032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97592" cy="867848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238125</xdr:colOff>
      <xdr:row>51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79B4E67-656F-48DC-B08B-8911244827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553325" cy="95821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372718</xdr:colOff>
      <xdr:row>46</xdr:row>
      <xdr:rowOff>115512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94C9865-F18F-4792-B25A-460A7B0B7E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07118" cy="868801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219075</xdr:colOff>
      <xdr:row>0</xdr:row>
      <xdr:rowOff>0</xdr:rowOff>
    </xdr:from>
    <xdr:to>
      <xdr:col>14</xdr:col>
      <xdr:colOff>457200</xdr:colOff>
      <xdr:row>47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1D2513D-7CF8-469E-88AB-2B240B4C7F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38275" y="0"/>
          <a:ext cx="7553325" cy="90963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57</xdr:row>
      <xdr:rowOff>9525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B99C811-4A9F-4C2F-8C2C-7BC07FC662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08680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topLeftCell="D1" zoomScaleNormal="100" workbookViewId="0">
      <selection activeCell="R25" sqref="R25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  <col min="20" max="21" width="13.42578125" bestFit="1" customWidth="1"/>
  </cols>
  <sheetData>
    <row r="1" spans="1:23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3" x14ac:dyDescent="0.25">
      <c r="A2" s="4">
        <f t="shared" ref="A2:A15" si="0">N2</f>
        <v>0</v>
      </c>
      <c r="B2" s="4">
        <f t="shared" ref="B2:B15" si="1">Q2</f>
        <v>0</v>
      </c>
      <c r="C2" s="4">
        <f>B2*1.1</f>
        <v>0</v>
      </c>
      <c r="D2" s="4">
        <f t="shared" ref="D2:D13" si="2">C2*1.2</f>
        <v>0</v>
      </c>
      <c r="E2" s="5">
        <f t="shared" ref="E2:E13" si="3">R2</f>
        <v>0</v>
      </c>
      <c r="F2" s="10" t="e">
        <f t="shared" ref="F2:F13" si="4">ROUND((E2/B2),0)</f>
        <v>#DIV/0!</v>
      </c>
      <c r="G2" s="10" t="e">
        <f t="shared" ref="G2:G13" si="5">ROUND((E2/C2),0)</f>
        <v>#DIV/0!</v>
      </c>
      <c r="H2" s="10" t="e">
        <f t="shared" ref="H2:H13" si="6">ROUND((E2/D2),0)</f>
        <v>#DIV/0!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R2" s="2"/>
      <c r="S2" s="8"/>
      <c r="T2" s="8"/>
    </row>
    <row r="3" spans="1:23" x14ac:dyDescent="0.25">
      <c r="A3" s="4">
        <f t="shared" si="0"/>
        <v>0</v>
      </c>
      <c r="B3" s="4">
        <f t="shared" si="1"/>
        <v>525</v>
      </c>
      <c r="C3" s="4">
        <f t="shared" ref="C3:C15" si="9">B3*1.1</f>
        <v>577.5</v>
      </c>
      <c r="D3" s="4">
        <f t="shared" si="2"/>
        <v>693</v>
      </c>
      <c r="E3" s="5">
        <f t="shared" si="3"/>
        <v>11000000</v>
      </c>
      <c r="F3" s="10">
        <f t="shared" si="4"/>
        <v>20952</v>
      </c>
      <c r="G3" s="10">
        <f t="shared" si="5"/>
        <v>19048</v>
      </c>
      <c r="H3" s="10">
        <f t="shared" si="6"/>
        <v>15873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525</v>
      </c>
      <c r="R3" s="2">
        <v>11000000</v>
      </c>
      <c r="S3" s="8"/>
      <c r="T3" s="8"/>
    </row>
    <row r="4" spans="1:23" x14ac:dyDescent="0.25">
      <c r="A4" s="4">
        <f t="shared" si="0"/>
        <v>0</v>
      </c>
      <c r="B4" s="4">
        <f t="shared" si="1"/>
        <v>590.90909090909088</v>
      </c>
      <c r="C4" s="4">
        <f t="shared" si="9"/>
        <v>650</v>
      </c>
      <c r="D4" s="4">
        <f t="shared" si="2"/>
        <v>780</v>
      </c>
      <c r="E4" s="5">
        <f t="shared" si="3"/>
        <v>20000000</v>
      </c>
      <c r="F4" s="10">
        <f t="shared" si="4"/>
        <v>33846</v>
      </c>
      <c r="G4" s="10">
        <f t="shared" si="5"/>
        <v>30769</v>
      </c>
      <c r="H4" s="10">
        <f t="shared" si="6"/>
        <v>25641</v>
      </c>
      <c r="I4" s="4" t="e">
        <f>#REF!</f>
        <v>#REF!</v>
      </c>
      <c r="J4" s="4">
        <f t="shared" si="7"/>
        <v>0</v>
      </c>
      <c r="O4">
        <v>0</v>
      </c>
      <c r="P4">
        <v>650</v>
      </c>
      <c r="Q4">
        <f t="shared" ref="Q4:Q15" si="10">P4/1.1</f>
        <v>590.90909090909088</v>
      </c>
      <c r="R4" s="2">
        <v>20000000</v>
      </c>
      <c r="S4" s="8"/>
      <c r="T4" s="8"/>
    </row>
    <row r="5" spans="1:23" x14ac:dyDescent="0.25">
      <c r="A5" s="4">
        <f t="shared" si="0"/>
        <v>0</v>
      </c>
      <c r="B5" s="4">
        <f t="shared" si="1"/>
        <v>842</v>
      </c>
      <c r="C5" s="4">
        <f t="shared" si="9"/>
        <v>926.2</v>
      </c>
      <c r="D5" s="4">
        <f t="shared" si="2"/>
        <v>1111.44</v>
      </c>
      <c r="E5" s="5">
        <f t="shared" si="3"/>
        <v>24000000</v>
      </c>
      <c r="F5" s="15">
        <f t="shared" si="4"/>
        <v>28504</v>
      </c>
      <c r="G5" s="10">
        <f t="shared" si="5"/>
        <v>25912</v>
      </c>
      <c r="H5" s="10">
        <f t="shared" si="6"/>
        <v>21594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842</v>
      </c>
      <c r="R5" s="2">
        <v>24000000</v>
      </c>
      <c r="S5" s="8"/>
      <c r="T5" s="8"/>
    </row>
    <row r="6" spans="1:23" x14ac:dyDescent="0.25">
      <c r="A6" s="4">
        <f t="shared" si="0"/>
        <v>0</v>
      </c>
      <c r="B6" s="4">
        <f t="shared" si="1"/>
        <v>650</v>
      </c>
      <c r="C6" s="4">
        <f t="shared" si="9"/>
        <v>715.00000000000011</v>
      </c>
      <c r="D6" s="4">
        <f t="shared" si="2"/>
        <v>858.00000000000011</v>
      </c>
      <c r="E6" s="5">
        <f t="shared" si="3"/>
        <v>13500000</v>
      </c>
      <c r="F6" s="10">
        <f t="shared" si="4"/>
        <v>20769</v>
      </c>
      <c r="G6" s="10">
        <f t="shared" si="5"/>
        <v>18881</v>
      </c>
      <c r="H6" s="10">
        <f t="shared" si="6"/>
        <v>15734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650</v>
      </c>
      <c r="R6" s="2">
        <v>13500000</v>
      </c>
      <c r="S6" s="8"/>
      <c r="T6" s="8"/>
    </row>
    <row r="7" spans="1:23" x14ac:dyDescent="0.25">
      <c r="A7" s="4">
        <f t="shared" si="0"/>
        <v>0</v>
      </c>
      <c r="B7" s="4">
        <f t="shared" si="1"/>
        <v>1750</v>
      </c>
      <c r="C7" s="4">
        <f t="shared" si="9"/>
        <v>1925.0000000000002</v>
      </c>
      <c r="D7" s="4">
        <f t="shared" si="2"/>
        <v>2310</v>
      </c>
      <c r="E7" s="5">
        <f t="shared" si="3"/>
        <v>42000000</v>
      </c>
      <c r="F7" s="10">
        <f t="shared" si="4"/>
        <v>24000</v>
      </c>
      <c r="G7" s="10">
        <f t="shared" si="5"/>
        <v>21818</v>
      </c>
      <c r="H7" s="10">
        <f t="shared" si="6"/>
        <v>18182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1750</v>
      </c>
      <c r="R7" s="2">
        <v>42000000</v>
      </c>
      <c r="S7" s="8"/>
      <c r="T7" s="8"/>
    </row>
    <row r="8" spans="1:23" x14ac:dyDescent="0.25">
      <c r="A8" s="4">
        <f t="shared" si="0"/>
        <v>0</v>
      </c>
      <c r="B8" s="4">
        <f t="shared" si="1"/>
        <v>591.13930909090891</v>
      </c>
      <c r="C8" s="4">
        <f t="shared" si="9"/>
        <v>650.25323999999989</v>
      </c>
      <c r="D8" s="4">
        <f t="shared" si="2"/>
        <v>780.3038879999998</v>
      </c>
      <c r="E8" s="5">
        <f t="shared" si="3"/>
        <v>11500000</v>
      </c>
      <c r="F8" s="10">
        <f t="shared" si="4"/>
        <v>19454</v>
      </c>
      <c r="G8" s="10">
        <f t="shared" si="5"/>
        <v>17685</v>
      </c>
      <c r="H8" s="10">
        <f t="shared" si="6"/>
        <v>14738</v>
      </c>
      <c r="I8" s="4" t="e">
        <f>#REF!</f>
        <v>#REF!</v>
      </c>
      <c r="J8" s="4" t="str">
        <f t="shared" si="7"/>
        <v>18.11.21</v>
      </c>
      <c r="O8">
        <v>0</v>
      </c>
      <c r="P8">
        <f>60.41*10.764</f>
        <v>650.25323999999989</v>
      </c>
      <c r="Q8">
        <f t="shared" si="10"/>
        <v>591.13930909090891</v>
      </c>
      <c r="R8" s="2">
        <v>11500000</v>
      </c>
      <c r="S8" s="8" t="s">
        <v>21</v>
      </c>
      <c r="T8" s="8"/>
      <c r="U8" s="2">
        <f>R8+575000+30000</f>
        <v>12105000</v>
      </c>
      <c r="V8">
        <f>U8/Q8</f>
        <v>20477.406617766341</v>
      </c>
      <c r="W8">
        <f>V8*1.2</f>
        <v>24572.887941319608</v>
      </c>
    </row>
    <row r="9" spans="1:23" x14ac:dyDescent="0.25">
      <c r="A9" s="4">
        <f t="shared" si="0"/>
        <v>0</v>
      </c>
      <c r="B9" s="4">
        <f t="shared" si="1"/>
        <v>810</v>
      </c>
      <c r="C9" s="4">
        <f t="shared" si="9"/>
        <v>891.00000000000011</v>
      </c>
      <c r="D9" s="4">
        <f t="shared" si="2"/>
        <v>1069.2</v>
      </c>
      <c r="E9" s="5">
        <f t="shared" si="3"/>
        <v>25800000</v>
      </c>
      <c r="F9" s="15">
        <f t="shared" si="4"/>
        <v>31852</v>
      </c>
      <c r="G9" s="10">
        <f t="shared" si="5"/>
        <v>28956</v>
      </c>
      <c r="H9" s="10">
        <f t="shared" si="6"/>
        <v>24130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v>810</v>
      </c>
      <c r="R9" s="2">
        <v>25800000</v>
      </c>
      <c r="S9" s="8"/>
      <c r="T9" s="8"/>
      <c r="V9">
        <f t="shared" ref="V9:V17" si="11">U9/Q9</f>
        <v>0</v>
      </c>
      <c r="W9">
        <f t="shared" ref="W9:W15" si="12">V9*1.2</f>
        <v>0</v>
      </c>
    </row>
    <row r="10" spans="1:23" x14ac:dyDescent="0.25">
      <c r="A10" s="4">
        <f t="shared" si="0"/>
        <v>0</v>
      </c>
      <c r="B10" s="4">
        <f t="shared" si="1"/>
        <v>590.90909090909088</v>
      </c>
      <c r="C10" s="4">
        <f t="shared" si="9"/>
        <v>650</v>
      </c>
      <c r="D10" s="4">
        <f t="shared" si="2"/>
        <v>780</v>
      </c>
      <c r="E10" s="5">
        <f t="shared" si="3"/>
        <v>20000000</v>
      </c>
      <c r="F10" s="10">
        <f t="shared" si="4"/>
        <v>33846</v>
      </c>
      <c r="G10" s="10">
        <f t="shared" si="5"/>
        <v>30769</v>
      </c>
      <c r="H10" s="10">
        <f t="shared" si="6"/>
        <v>25641</v>
      </c>
      <c r="I10" s="4" t="e">
        <f>#REF!</f>
        <v>#REF!</v>
      </c>
      <c r="J10" s="4">
        <f t="shared" si="7"/>
        <v>0</v>
      </c>
      <c r="O10">
        <v>0</v>
      </c>
      <c r="P10">
        <v>650</v>
      </c>
      <c r="Q10">
        <f t="shared" si="10"/>
        <v>590.90909090909088</v>
      </c>
      <c r="R10" s="2">
        <v>20000000</v>
      </c>
      <c r="S10" s="8"/>
      <c r="T10" s="8"/>
      <c r="V10">
        <f t="shared" si="11"/>
        <v>0</v>
      </c>
      <c r="W10">
        <f t="shared" si="12"/>
        <v>0</v>
      </c>
    </row>
    <row r="11" spans="1:23" x14ac:dyDescent="0.25">
      <c r="A11" s="4">
        <f t="shared" si="0"/>
        <v>0</v>
      </c>
      <c r="B11" s="4">
        <f t="shared" si="1"/>
        <v>225</v>
      </c>
      <c r="C11" s="4">
        <f t="shared" si="9"/>
        <v>247.50000000000003</v>
      </c>
      <c r="D11" s="4">
        <f t="shared" si="2"/>
        <v>297</v>
      </c>
      <c r="E11" s="5">
        <f t="shared" si="3"/>
        <v>5225000</v>
      </c>
      <c r="F11" s="15">
        <f t="shared" si="4"/>
        <v>23222</v>
      </c>
      <c r="G11" s="10">
        <f t="shared" si="5"/>
        <v>21111</v>
      </c>
      <c r="H11" s="10">
        <f t="shared" si="6"/>
        <v>17593</v>
      </c>
      <c r="I11" s="4" t="e">
        <f>#REF!</f>
        <v>#REF!</v>
      </c>
      <c r="J11" s="4" t="str">
        <f t="shared" si="7"/>
        <v>22.04.24</v>
      </c>
      <c r="O11">
        <v>0</v>
      </c>
      <c r="P11">
        <f t="shared" si="8"/>
        <v>0</v>
      </c>
      <c r="Q11">
        <v>225</v>
      </c>
      <c r="R11" s="2">
        <v>5225000</v>
      </c>
      <c r="S11" s="8" t="s">
        <v>22</v>
      </c>
      <c r="T11" s="8"/>
      <c r="U11" s="2">
        <f>R11+313500+30000</f>
        <v>5568500</v>
      </c>
      <c r="V11">
        <f t="shared" si="11"/>
        <v>24748.888888888891</v>
      </c>
    </row>
    <row r="12" spans="1:23" x14ac:dyDescent="0.25">
      <c r="A12" s="4">
        <f t="shared" si="0"/>
        <v>0</v>
      </c>
      <c r="B12" s="4">
        <f t="shared" si="1"/>
        <v>629.90927999999997</v>
      </c>
      <c r="C12" s="4">
        <f t="shared" si="9"/>
        <v>692.90020800000002</v>
      </c>
      <c r="D12" s="4">
        <f t="shared" si="2"/>
        <v>831.48024959999998</v>
      </c>
      <c r="E12" s="5">
        <f t="shared" si="3"/>
        <v>11340000</v>
      </c>
      <c r="F12" s="10">
        <f t="shared" si="4"/>
        <v>18003</v>
      </c>
      <c r="G12" s="10">
        <f t="shared" si="5"/>
        <v>16366</v>
      </c>
      <c r="H12" s="10">
        <f t="shared" si="6"/>
        <v>13638</v>
      </c>
      <c r="I12" s="4" t="e">
        <f>#REF!</f>
        <v>#REF!</v>
      </c>
      <c r="J12" s="4" t="str">
        <f t="shared" si="7"/>
        <v>09.01.25</v>
      </c>
      <c r="O12">
        <v>0</v>
      </c>
      <c r="P12">
        <f t="shared" si="8"/>
        <v>0</v>
      </c>
      <c r="Q12">
        <f>58.52*10.764</f>
        <v>629.90927999999997</v>
      </c>
      <c r="R12" s="2">
        <v>11340000</v>
      </c>
      <c r="S12" s="8" t="s">
        <v>23</v>
      </c>
      <c r="T12" s="8"/>
      <c r="U12" s="2">
        <f>R12+680500+30000</f>
        <v>12050500</v>
      </c>
      <c r="V12">
        <f t="shared" si="11"/>
        <v>19130.532574468503</v>
      </c>
    </row>
    <row r="13" spans="1:23" x14ac:dyDescent="0.25">
      <c r="A13" s="4">
        <f t="shared" si="0"/>
        <v>0</v>
      </c>
      <c r="B13" s="4">
        <f t="shared" si="1"/>
        <v>759.93839999999989</v>
      </c>
      <c r="C13" s="4">
        <f t="shared" si="9"/>
        <v>835.93223999999998</v>
      </c>
      <c r="D13" s="4">
        <f t="shared" si="2"/>
        <v>1003.1186879999999</v>
      </c>
      <c r="E13" s="5">
        <f t="shared" si="3"/>
        <v>16405406</v>
      </c>
      <c r="F13" s="15">
        <f t="shared" si="4"/>
        <v>21588</v>
      </c>
      <c r="G13" s="10">
        <f t="shared" si="5"/>
        <v>19625</v>
      </c>
      <c r="H13" s="10">
        <f t="shared" si="6"/>
        <v>16354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3">O13/1.2</f>
        <v>0</v>
      </c>
      <c r="Q13">
        <f>70.6*10.764</f>
        <v>759.93839999999989</v>
      </c>
      <c r="R13" s="2">
        <v>16405406</v>
      </c>
      <c r="S13" s="8"/>
      <c r="T13" s="16"/>
      <c r="U13" s="16">
        <f>R13+301500+30000</f>
        <v>16736906</v>
      </c>
      <c r="V13">
        <f t="shared" si="11"/>
        <v>22024.029842418811</v>
      </c>
      <c r="W13">
        <f t="shared" si="12"/>
        <v>26428.835810902572</v>
      </c>
    </row>
    <row r="14" spans="1:23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4">C14*1.2</f>
        <v>0</v>
      </c>
      <c r="E14" s="5">
        <f t="shared" ref="E14:E15" si="15">R14</f>
        <v>0</v>
      </c>
      <c r="F14" s="10" t="e">
        <f t="shared" ref="F14:F15" si="16">ROUND((E14/B14),0)</f>
        <v>#DIV/0!</v>
      </c>
      <c r="G14" s="10" t="e">
        <f t="shared" ref="G14:G15" si="17">ROUND((E14/C14),0)</f>
        <v>#DIV/0!</v>
      </c>
      <c r="H14" s="10" t="e">
        <f t="shared" ref="H14:H15" si="18">ROUND((E14/D14),0)</f>
        <v>#DIV/0!</v>
      </c>
      <c r="I14" s="4" t="e">
        <f>#REF!</f>
        <v>#REF!</v>
      </c>
      <c r="J14" s="4">
        <f t="shared" ref="J14:J15" si="19">S14</f>
        <v>0</v>
      </c>
      <c r="O14">
        <v>0</v>
      </c>
      <c r="P14">
        <f t="shared" ref="P14:P15" si="20">O14/1.2</f>
        <v>0</v>
      </c>
      <c r="Q14">
        <f t="shared" si="10"/>
        <v>0</v>
      </c>
      <c r="R14" s="2">
        <v>0</v>
      </c>
      <c r="S14" s="8"/>
      <c r="T14" s="8"/>
      <c r="V14" t="e">
        <f t="shared" si="11"/>
        <v>#DIV/0!</v>
      </c>
      <c r="W14" t="e">
        <f t="shared" si="12"/>
        <v>#DIV/0!</v>
      </c>
    </row>
    <row r="15" spans="1:23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4"/>
        <v>0</v>
      </c>
      <c r="E15" s="5">
        <f t="shared" si="15"/>
        <v>0</v>
      </c>
      <c r="F15" s="10" t="e">
        <f t="shared" si="16"/>
        <v>#DIV/0!</v>
      </c>
      <c r="G15" s="4" t="e">
        <f t="shared" si="17"/>
        <v>#DIV/0!</v>
      </c>
      <c r="H15" s="4" t="e">
        <f t="shared" si="18"/>
        <v>#DIV/0!</v>
      </c>
      <c r="I15" s="4" t="e">
        <f>#REF!</f>
        <v>#REF!</v>
      </c>
      <c r="J15" s="4">
        <f t="shared" si="19"/>
        <v>0</v>
      </c>
      <c r="O15">
        <v>0</v>
      </c>
      <c r="P15">
        <f t="shared" si="20"/>
        <v>0</v>
      </c>
      <c r="Q15">
        <f t="shared" si="10"/>
        <v>0</v>
      </c>
      <c r="R15" s="2">
        <v>0</v>
      </c>
      <c r="S15" s="8"/>
      <c r="T15" s="8"/>
      <c r="V15" t="e">
        <f t="shared" si="11"/>
        <v>#DIV/0!</v>
      </c>
      <c r="W15" t="e">
        <f t="shared" si="12"/>
        <v>#DIV/0!</v>
      </c>
    </row>
    <row r="16" spans="1:23" x14ac:dyDescent="0.25">
      <c r="V16" t="e">
        <f t="shared" si="11"/>
        <v>#DIV/0!</v>
      </c>
    </row>
    <row r="17" spans="6:24" x14ac:dyDescent="0.25">
      <c r="V17" t="e">
        <f t="shared" si="11"/>
        <v>#DIV/0!</v>
      </c>
    </row>
    <row r="18" spans="6:24" x14ac:dyDescent="0.25">
      <c r="F18" s="7" t="s">
        <v>13</v>
      </c>
    </row>
    <row r="20" spans="6:24" x14ac:dyDescent="0.25">
      <c r="G20" t="s">
        <v>18</v>
      </c>
      <c r="H20">
        <v>711</v>
      </c>
    </row>
    <row r="21" spans="6:24" x14ac:dyDescent="0.25">
      <c r="G21" t="s">
        <v>19</v>
      </c>
      <c r="H21">
        <v>24000</v>
      </c>
    </row>
    <row r="22" spans="6:24" x14ac:dyDescent="0.25">
      <c r="G22" s="6" t="s">
        <v>20</v>
      </c>
      <c r="H22" s="6">
        <f>H21*H20</f>
        <v>17064000</v>
      </c>
    </row>
    <row r="24" spans="6:24" x14ac:dyDescent="0.25">
      <c r="P24" s="11"/>
      <c r="Q24" s="11"/>
      <c r="R24" s="13"/>
      <c r="T24" s="11"/>
      <c r="U24" s="11"/>
      <c r="V24" s="11"/>
      <c r="W24" s="11"/>
      <c r="X24" s="11"/>
    </row>
    <row r="25" spans="6:24" x14ac:dyDescent="0.25">
      <c r="P25" s="11"/>
      <c r="Q25" s="14"/>
      <c r="R25" s="14"/>
      <c r="T25" s="14"/>
      <c r="U25" s="14"/>
      <c r="V25" s="11"/>
      <c r="W25" s="11"/>
      <c r="X25" s="11"/>
    </row>
    <row r="26" spans="6:24" x14ac:dyDescent="0.25">
      <c r="G26" t="s">
        <v>14</v>
      </c>
      <c r="P26" s="11"/>
      <c r="Q26" s="11"/>
      <c r="R26" s="11"/>
      <c r="T26" s="11"/>
      <c r="U26" s="11"/>
      <c r="V26" s="11"/>
      <c r="W26" s="11"/>
      <c r="X26" s="11"/>
    </row>
    <row r="27" spans="6:24" x14ac:dyDescent="0.25">
      <c r="G27" t="s">
        <v>15</v>
      </c>
      <c r="H27">
        <v>3620000</v>
      </c>
      <c r="P27" s="11"/>
      <c r="Q27" s="11"/>
      <c r="R27" s="11"/>
      <c r="T27" s="11"/>
      <c r="U27" s="11"/>
      <c r="V27" s="11"/>
      <c r="W27" s="11"/>
      <c r="X27" s="11"/>
    </row>
    <row r="28" spans="6:24" x14ac:dyDescent="0.25">
      <c r="G28" t="s">
        <v>16</v>
      </c>
      <c r="H28">
        <v>243700</v>
      </c>
      <c r="P28" s="11"/>
      <c r="Q28" s="11"/>
      <c r="R28" s="12"/>
      <c r="T28" s="12"/>
      <c r="U28" s="12"/>
      <c r="V28" s="11"/>
      <c r="W28" s="11"/>
      <c r="X28" s="11"/>
    </row>
    <row r="29" spans="6:24" x14ac:dyDescent="0.25">
      <c r="G29" t="s">
        <v>17</v>
      </c>
      <c r="H29">
        <v>30000</v>
      </c>
      <c r="P29" s="11"/>
      <c r="Q29" s="11"/>
      <c r="R29" s="11"/>
      <c r="T29" s="11"/>
      <c r="U29" s="11"/>
      <c r="V29" s="11"/>
      <c r="W29" s="11"/>
      <c r="X29" s="11"/>
    </row>
    <row r="30" spans="6:24" x14ac:dyDescent="0.25">
      <c r="H30">
        <f>SUM(H27:H29)</f>
        <v>3893700</v>
      </c>
      <c r="P30" s="11"/>
      <c r="Q30" s="11"/>
      <c r="R30" s="11"/>
      <c r="T30" s="11"/>
      <c r="U30" s="11"/>
      <c r="V30" s="11"/>
      <c r="W30" s="11"/>
      <c r="X30" s="11"/>
    </row>
    <row r="31" spans="6:24" x14ac:dyDescent="0.25">
      <c r="P31" s="11"/>
      <c r="Q31" s="11"/>
      <c r="R31" s="11"/>
      <c r="T31" s="11"/>
      <c r="U31" s="11"/>
      <c r="V31" s="11"/>
      <c r="W31" s="11"/>
      <c r="X31" s="11"/>
    </row>
    <row r="32" spans="6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D4" sqref="D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R27" sqref="R27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2025-02-13T05:12:05Z</dcterms:modified>
</cp:coreProperties>
</file>