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UBI\Nariman Point\Raj Shoes\"/>
    </mc:Choice>
  </mc:AlternateContent>
  <xr:revisionPtr revIDLastSave="0" documentId="13_ncr:1_{9D85C6C3-4F3D-4D3A-BB7E-4B775D02330E}" xr6:coauthVersionLast="36" xr6:coauthVersionMax="36" xr10:uidLastSave="{00000000-0000-0000-0000-000000000000}"/>
  <bookViews>
    <workbookView xWindow="0" yWindow="0" windowWidth="21570" windowHeight="787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  <sheet name="Sheet14" sheetId="26" r:id="rId15"/>
  </sheets>
  <calcPr calcId="191029"/>
</workbook>
</file>

<file path=xl/calcChain.xml><?xml version="1.0" encoding="utf-8"?>
<calcChain xmlns="http://schemas.openxmlformats.org/spreadsheetml/2006/main">
  <c r="V13" i="4" l="1"/>
  <c r="V14" i="4"/>
  <c r="V15" i="4"/>
  <c r="V12" i="4"/>
  <c r="U15" i="4"/>
  <c r="Q21" i="4"/>
  <c r="B21" i="4" s="1"/>
  <c r="C21" i="4" s="1"/>
  <c r="D21" i="4" s="1"/>
  <c r="P21" i="4"/>
  <c r="J21" i="4"/>
  <c r="I21" i="4"/>
  <c r="E21" i="4"/>
  <c r="H21" i="4" s="1"/>
  <c r="A21" i="4"/>
  <c r="Q20" i="4"/>
  <c r="B20" i="4" s="1"/>
  <c r="C20" i="4" s="1"/>
  <c r="D20" i="4" s="1"/>
  <c r="P20" i="4"/>
  <c r="J20" i="4"/>
  <c r="I20" i="4"/>
  <c r="E20" i="4"/>
  <c r="A20" i="4"/>
  <c r="Q19" i="4"/>
  <c r="B19" i="4" s="1"/>
  <c r="C19" i="4" s="1"/>
  <c r="D19" i="4" s="1"/>
  <c r="P19" i="4"/>
  <c r="J19" i="4"/>
  <c r="I19" i="4"/>
  <c r="E19" i="4"/>
  <c r="H19" i="4" s="1"/>
  <c r="A19" i="4"/>
  <c r="Q18" i="4"/>
  <c r="B18" i="4" s="1"/>
  <c r="C18" i="4" s="1"/>
  <c r="D18" i="4" s="1"/>
  <c r="P18" i="4"/>
  <c r="J18" i="4"/>
  <c r="I18" i="4"/>
  <c r="E18" i="4"/>
  <c r="H18" i="4" s="1"/>
  <c r="A18" i="4"/>
  <c r="Q17" i="4"/>
  <c r="B17" i="4" s="1"/>
  <c r="C17" i="4" s="1"/>
  <c r="D17" i="4" s="1"/>
  <c r="H17" i="4" s="1"/>
  <c r="P17" i="4"/>
  <c r="J17" i="4"/>
  <c r="I17" i="4"/>
  <c r="E17" i="4"/>
  <c r="A17" i="4"/>
  <c r="Q16" i="4"/>
  <c r="B16" i="4" s="1"/>
  <c r="C16" i="4" s="1"/>
  <c r="D16" i="4" s="1"/>
  <c r="H16" i="4" s="1"/>
  <c r="P16" i="4"/>
  <c r="J16" i="4"/>
  <c r="I16" i="4"/>
  <c r="E16" i="4"/>
  <c r="G16" i="4" s="1"/>
  <c r="A16" i="4"/>
  <c r="U14" i="4"/>
  <c r="U13" i="4"/>
  <c r="U12" i="4"/>
  <c r="H29" i="4"/>
  <c r="J30" i="4"/>
  <c r="J29" i="4"/>
  <c r="N27" i="4"/>
  <c r="G17" i="4" l="1"/>
  <c r="H20" i="4"/>
  <c r="F16" i="4"/>
  <c r="F17" i="4"/>
  <c r="F18" i="4"/>
  <c r="F19" i="4"/>
  <c r="F20" i="4"/>
  <c r="F21" i="4"/>
  <c r="G18" i="4"/>
  <c r="G19" i="4"/>
  <c r="G20" i="4"/>
  <c r="G21" i="4"/>
  <c r="Q12" i="4"/>
  <c r="Q11" i="4"/>
  <c r="P10" i="4"/>
  <c r="P9" i="4"/>
  <c r="Q8" i="4"/>
  <c r="Q7" i="4"/>
  <c r="P6" i="4"/>
  <c r="P5" i="4"/>
  <c r="P4" i="4"/>
  <c r="P3" i="4"/>
  <c r="P2" i="4"/>
  <c r="Q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Q15" i="4" l="1"/>
  <c r="J15" i="4"/>
  <c r="I15" i="4"/>
  <c r="E15" i="4"/>
  <c r="A15" i="4"/>
  <c r="Q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<sst xmlns="http://schemas.openxmlformats.org/spreadsheetml/2006/main" count="27" uniqueCount="23">
  <si>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</si>
  <si>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</si>
  <si>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</si>
  <si>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</si>
  <si>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</si>
  <si>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</si>
  <si>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</si>
  <si>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</si>
  <si>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</si>
  <si>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</si>
  <si>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</si>
  <si>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</si>
  <si>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</si>
  <si>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Office No. 32, 3rd Floor, Maker chamber, Nariman point, District - Mumbai, </t>
  </si>
  <si>
    <t>ca</t>
  </si>
  <si>
    <t>rate</t>
  </si>
  <si>
    <t>fmv</t>
  </si>
  <si>
    <t>sea view</t>
  </si>
  <si>
    <t>11.11.24</t>
  </si>
  <si>
    <t>12.09.24</t>
  </si>
  <si>
    <t>19.04.24</t>
  </si>
  <si>
    <t>Previous report - 2014</t>
  </si>
  <si>
    <t>yoc - 1980 - previous report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</si>
</sst>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590550</xdr:colOff>
      <xdr:row>29</xdr:row>
      <xdr:rowOff>152400</xdr:rowOff>
    </xdr:from>
    <xdr:to>
      <xdr:col>27</xdr:col>
      <xdr:colOff>115261</xdr:colOff>
      <xdr:row>59</xdr:row>
      <xdr:rowOff>96040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C87E51-C5C5-4328-8F7D-CE74A9635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58300" y="6248400"/>
          <a:ext cx="6887536" cy="565864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458455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AD29A5-F728-48B1-A6DF-1F3D0D58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92855" cy="865943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372718</xdr:colOff>
      <xdr:row>46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F6F88B-5D09-458B-965A-0B6AD876C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07118" cy="863085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14</xdr:col>
      <xdr:colOff>238125</xdr:colOff>
      <xdr:row>46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01AAF9-8BC7-4DA0-A98B-1D6168F52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7553325" cy="852487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44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CEA531-E688-4204-B100-03292FB63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835342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44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A80343-38EB-4621-BFEC-62EA007C9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852487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43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5B939E-57D3-4BAE-A4E1-6EFEADEBA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83534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382244</xdr:colOff>
      <xdr:row>47</xdr:row>
      <xdr:rowOff>163133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143F2B-D819-477F-A989-78015CBFF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16644" cy="86594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448929</xdr:colOff>
      <xdr:row>51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359561-FAE6-4B30-8B98-F66D8AAB9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83329" cy="8668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325086</xdr:colOff>
      <xdr:row>46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68DBF0-DB30-4EBE-92D2-3350FD33D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59486" cy="86403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439402</xdr:colOff>
      <xdr:row>48</xdr:row>
      <xdr:rowOff>10729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DCD1FF-6238-404D-99D2-892F5E56C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73802" cy="863085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220297</xdr:colOff>
      <xdr:row>52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40BC5D-F908-4F86-9680-A1E14586E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54697" cy="866896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439402</xdr:colOff>
      <xdr:row>45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65D7E7-55CE-4AA2-8E0E-3815F7DD01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73802" cy="869753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382244</xdr:colOff>
      <xdr:row>46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9F110E-85D9-4BD1-943F-DA6D07F14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16644" cy="866896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391771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B271B1-74FF-4749-BA03-AE6D55720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26171" cy="86594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4"/>
  <sheetViews>
    <sheetView tabSelected="1" zoomScaleNormal="100" workbookViewId="0">
      <selection activeCell="N20" sqref="N2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1" max="21" width="13.42578125" bestFit="1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750</v>
      </c>
      <c r="C2" s="4">
        <f>B2*1.2</f>
        <v>900</v>
      </c>
      <c r="D2" s="4">
        <f t="shared" ref="D2:D13" si="2">C2*1.2</f>
        <v>1080</v>
      </c>
      <c r="E2" s="5">
        <f t="shared" ref="E2:E13" si="3">R2</f>
        <v>45000000</v>
      </c>
      <c r="F2" s="10">
        <f t="shared" ref="F2:F13" si="4">ROUND((E2/B2),0)</f>
        <v>60000</v>
      </c>
      <c r="G2" s="10">
        <f t="shared" ref="G2:G13" si="5">ROUND((E2/C2),0)</f>
        <v>50000</v>
      </c>
      <c r="H2" s="10">
        <f t="shared" ref="H2:H13" si="6">ROUND((E2/D2),0)</f>
        <v>41667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0" si="8">O2/1.2</f>
        <v>0</v>
      </c>
      <c r="Q2">
        <v>750</v>
      </c>
      <c r="R2" s="2">
        <v>45000000</v>
      </c>
      <c r="S2" s="8"/>
      <c r="T2" s="8"/>
    </row>
    <row r="3" spans="1:22" x14ac:dyDescent="0.25">
      <c r="A3" s="4">
        <f t="shared" si="0"/>
        <v>0</v>
      </c>
      <c r="B3" s="4">
        <f t="shared" si="1"/>
        <v>800</v>
      </c>
      <c r="C3" s="4">
        <f t="shared" ref="C3:C15" si="9">B3*1.2</f>
        <v>960</v>
      </c>
      <c r="D3" s="4">
        <f t="shared" si="2"/>
        <v>1152</v>
      </c>
      <c r="E3" s="5">
        <f t="shared" si="3"/>
        <v>32000000</v>
      </c>
      <c r="F3" s="10">
        <f t="shared" si="4"/>
        <v>40000</v>
      </c>
      <c r="G3" s="10">
        <f t="shared" si="5"/>
        <v>33333</v>
      </c>
      <c r="H3" s="10">
        <f t="shared" si="6"/>
        <v>27778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800</v>
      </c>
      <c r="R3" s="2">
        <v>32000000</v>
      </c>
      <c r="S3" s="8"/>
      <c r="T3" s="8"/>
    </row>
    <row r="4" spans="1:22" x14ac:dyDescent="0.25">
      <c r="A4" s="4">
        <f t="shared" si="0"/>
        <v>0</v>
      </c>
      <c r="B4" s="4">
        <f t="shared" si="1"/>
        <v>3600</v>
      </c>
      <c r="C4" s="4">
        <f t="shared" si="9"/>
        <v>4320</v>
      </c>
      <c r="D4" s="4">
        <f t="shared" si="2"/>
        <v>5184</v>
      </c>
      <c r="E4" s="16">
        <f t="shared" si="3"/>
        <v>185000000</v>
      </c>
      <c r="F4" s="10">
        <f t="shared" si="4"/>
        <v>51389</v>
      </c>
      <c r="G4" s="10">
        <f t="shared" si="5"/>
        <v>42824</v>
      </c>
      <c r="H4" s="10">
        <f t="shared" si="6"/>
        <v>35687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3600</v>
      </c>
      <c r="R4" s="2">
        <v>185000000</v>
      </c>
      <c r="S4" s="8"/>
      <c r="T4" s="8"/>
    </row>
    <row r="5" spans="1:22" x14ac:dyDescent="0.25">
      <c r="A5" s="4">
        <f t="shared" si="0"/>
        <v>0</v>
      </c>
      <c r="B5" s="4">
        <f t="shared" si="1"/>
        <v>400</v>
      </c>
      <c r="C5" s="4">
        <f t="shared" si="9"/>
        <v>480</v>
      </c>
      <c r="D5" s="4">
        <f t="shared" si="2"/>
        <v>576</v>
      </c>
      <c r="E5" s="16">
        <f t="shared" si="3"/>
        <v>40000000</v>
      </c>
      <c r="F5" s="10">
        <f t="shared" si="4"/>
        <v>100000</v>
      </c>
      <c r="G5" s="10">
        <f t="shared" si="5"/>
        <v>83333</v>
      </c>
      <c r="H5" s="10">
        <f t="shared" si="6"/>
        <v>69444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400</v>
      </c>
      <c r="R5" s="2">
        <v>40000000</v>
      </c>
      <c r="S5" s="8"/>
      <c r="T5" s="8"/>
    </row>
    <row r="6" spans="1:22" x14ac:dyDescent="0.25">
      <c r="A6" s="4">
        <f t="shared" si="0"/>
        <v>0</v>
      </c>
      <c r="B6" s="4">
        <f t="shared" si="1"/>
        <v>475</v>
      </c>
      <c r="C6" s="4">
        <f t="shared" si="9"/>
        <v>570</v>
      </c>
      <c r="D6" s="4">
        <f t="shared" si="2"/>
        <v>684</v>
      </c>
      <c r="E6" s="16">
        <f t="shared" si="3"/>
        <v>24000000</v>
      </c>
      <c r="F6" s="10">
        <f t="shared" si="4"/>
        <v>50526</v>
      </c>
      <c r="G6" s="10">
        <f t="shared" si="5"/>
        <v>42105</v>
      </c>
      <c r="H6" s="10">
        <f t="shared" si="6"/>
        <v>35088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475</v>
      </c>
      <c r="R6" s="2">
        <v>24000000</v>
      </c>
      <c r="S6" s="8"/>
      <c r="T6" s="8"/>
    </row>
    <row r="7" spans="1:22" x14ac:dyDescent="0.25">
      <c r="A7" s="4">
        <f t="shared" si="0"/>
        <v>0</v>
      </c>
      <c r="B7" s="4">
        <f t="shared" si="1"/>
        <v>3333.3333333333335</v>
      </c>
      <c r="C7" s="4">
        <f t="shared" si="9"/>
        <v>4000</v>
      </c>
      <c r="D7" s="4">
        <f t="shared" si="2"/>
        <v>4800</v>
      </c>
      <c r="E7" s="16">
        <f t="shared" si="3"/>
        <v>200000000</v>
      </c>
      <c r="F7" s="15">
        <f t="shared" si="4"/>
        <v>60000</v>
      </c>
      <c r="G7" s="10">
        <f t="shared" si="5"/>
        <v>50000</v>
      </c>
      <c r="H7" s="10">
        <f t="shared" si="6"/>
        <v>41667</v>
      </c>
      <c r="I7" s="4" t="e">
        <f>#REF!</f>
        <v>#REF!</v>
      </c>
      <c r="J7" s="4">
        <f t="shared" si="7"/>
        <v>0</v>
      </c>
      <c r="O7">
        <v>0</v>
      </c>
      <c r="P7">
        <v>4000</v>
      </c>
      <c r="Q7">
        <f t="shared" ref="Q7:Q12" si="10">P7/1.2</f>
        <v>3333.3333333333335</v>
      </c>
      <c r="R7" s="2">
        <v>200000000</v>
      </c>
      <c r="S7" s="8"/>
      <c r="T7" s="8"/>
    </row>
    <row r="8" spans="1:22" x14ac:dyDescent="0.25">
      <c r="A8" s="4">
        <f t="shared" si="0"/>
        <v>0</v>
      </c>
      <c r="B8" s="4">
        <f t="shared" si="1"/>
        <v>3074.166666666667</v>
      </c>
      <c r="C8" s="4">
        <f t="shared" si="9"/>
        <v>3689</v>
      </c>
      <c r="D8" s="4">
        <f t="shared" si="2"/>
        <v>4426.8</v>
      </c>
      <c r="E8" s="16">
        <f t="shared" si="3"/>
        <v>185000000</v>
      </c>
      <c r="F8" s="15">
        <f t="shared" si="4"/>
        <v>60179</v>
      </c>
      <c r="G8" s="10">
        <f t="shared" si="5"/>
        <v>50149</v>
      </c>
      <c r="H8" s="10">
        <f t="shared" si="6"/>
        <v>41791</v>
      </c>
      <c r="I8" s="4" t="e">
        <f>#REF!</f>
        <v>#REF!</v>
      </c>
      <c r="J8" s="4">
        <f t="shared" si="7"/>
        <v>0</v>
      </c>
      <c r="O8">
        <v>0</v>
      </c>
      <c r="P8">
        <v>3689</v>
      </c>
      <c r="Q8">
        <f t="shared" si="10"/>
        <v>3074.166666666667</v>
      </c>
      <c r="R8" s="2">
        <v>185000000</v>
      </c>
      <c r="S8" s="8"/>
      <c r="T8" s="8"/>
    </row>
    <row r="9" spans="1:22" x14ac:dyDescent="0.25">
      <c r="A9" s="4">
        <f t="shared" si="0"/>
        <v>0</v>
      </c>
      <c r="B9" s="4">
        <f t="shared" si="1"/>
        <v>600</v>
      </c>
      <c r="C9" s="4">
        <f t="shared" si="9"/>
        <v>720</v>
      </c>
      <c r="D9" s="4">
        <f t="shared" si="2"/>
        <v>864</v>
      </c>
      <c r="E9" s="16">
        <f t="shared" si="3"/>
        <v>27000000</v>
      </c>
      <c r="F9" s="10">
        <f t="shared" si="4"/>
        <v>45000</v>
      </c>
      <c r="G9" s="10">
        <f t="shared" si="5"/>
        <v>37500</v>
      </c>
      <c r="H9" s="10">
        <f t="shared" si="6"/>
        <v>31250</v>
      </c>
      <c r="I9" s="4" t="e">
        <f>#REF!</f>
        <v>#REF!</v>
      </c>
      <c r="J9" s="4" t="str">
        <f t="shared" si="7"/>
        <v>sea view</v>
      </c>
      <c r="O9">
        <v>0</v>
      </c>
      <c r="P9">
        <f t="shared" si="8"/>
        <v>0</v>
      </c>
      <c r="Q9">
        <v>600</v>
      </c>
      <c r="R9" s="2">
        <v>27000000</v>
      </c>
      <c r="S9" s="8" t="s">
        <v>17</v>
      </c>
      <c r="T9" s="8"/>
    </row>
    <row r="10" spans="1:22" x14ac:dyDescent="0.25">
      <c r="A10" s="4">
        <f t="shared" si="0"/>
        <v>0</v>
      </c>
      <c r="B10" s="4">
        <f t="shared" si="1"/>
        <v>460</v>
      </c>
      <c r="C10" s="4">
        <f t="shared" si="9"/>
        <v>552</v>
      </c>
      <c r="D10" s="4">
        <f t="shared" si="2"/>
        <v>662.4</v>
      </c>
      <c r="E10" s="16">
        <f t="shared" si="3"/>
        <v>28500000</v>
      </c>
      <c r="F10" s="15">
        <f t="shared" si="4"/>
        <v>61957</v>
      </c>
      <c r="G10" s="10">
        <f t="shared" si="5"/>
        <v>51630</v>
      </c>
      <c r="H10" s="10">
        <f t="shared" si="6"/>
        <v>43025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v>460</v>
      </c>
      <c r="R10" s="2">
        <v>28500000</v>
      </c>
      <c r="S10" s="8"/>
      <c r="T10" s="8"/>
    </row>
    <row r="11" spans="1:22" x14ac:dyDescent="0.25">
      <c r="A11" s="4">
        <f t="shared" si="0"/>
        <v>0</v>
      </c>
      <c r="B11" s="4">
        <f t="shared" si="1"/>
        <v>625</v>
      </c>
      <c r="C11" s="4">
        <f t="shared" si="9"/>
        <v>750</v>
      </c>
      <c r="D11" s="4">
        <f t="shared" si="2"/>
        <v>900</v>
      </c>
      <c r="E11" s="16">
        <f t="shared" si="3"/>
        <v>45000000</v>
      </c>
      <c r="F11" s="10">
        <f t="shared" si="4"/>
        <v>72000</v>
      </c>
      <c r="G11" s="10">
        <f t="shared" si="5"/>
        <v>60000</v>
      </c>
      <c r="H11" s="10">
        <f t="shared" si="6"/>
        <v>50000</v>
      </c>
      <c r="I11" s="4" t="e">
        <f>#REF!</f>
        <v>#REF!</v>
      </c>
      <c r="J11" s="4">
        <f t="shared" si="7"/>
        <v>0</v>
      </c>
      <c r="O11">
        <v>0</v>
      </c>
      <c r="P11">
        <v>750</v>
      </c>
      <c r="Q11">
        <f t="shared" si="10"/>
        <v>625</v>
      </c>
      <c r="R11" s="2">
        <v>45000000</v>
      </c>
      <c r="S11" s="8"/>
      <c r="T11" s="8"/>
    </row>
    <row r="12" spans="1:22" x14ac:dyDescent="0.25">
      <c r="A12" s="4">
        <f t="shared" si="0"/>
        <v>0</v>
      </c>
      <c r="B12" s="4">
        <f t="shared" si="1"/>
        <v>395.83333333333337</v>
      </c>
      <c r="C12" s="4">
        <f t="shared" si="9"/>
        <v>475</v>
      </c>
      <c r="D12" s="4">
        <f t="shared" si="2"/>
        <v>570</v>
      </c>
      <c r="E12" s="16">
        <f t="shared" si="3"/>
        <v>20662500</v>
      </c>
      <c r="F12" s="15">
        <f t="shared" si="4"/>
        <v>52200</v>
      </c>
      <c r="G12" s="10">
        <f t="shared" si="5"/>
        <v>43500</v>
      </c>
      <c r="H12" s="10">
        <f t="shared" si="6"/>
        <v>36250</v>
      </c>
      <c r="I12" s="4" t="e">
        <f>#REF!</f>
        <v>#REF!</v>
      </c>
      <c r="J12" s="4">
        <f t="shared" si="7"/>
        <v>8</v>
      </c>
      <c r="O12">
        <v>0</v>
      </c>
      <c r="P12">
        <v>475</v>
      </c>
      <c r="Q12">
        <f t="shared" si="10"/>
        <v>395.83333333333337</v>
      </c>
      <c r="R12" s="2">
        <v>20662500</v>
      </c>
      <c r="S12" s="8">
        <v>8</v>
      </c>
      <c r="T12" s="8" t="s">
        <v>18</v>
      </c>
      <c r="U12" s="2">
        <f>R12+1240000+30000</f>
        <v>21932500</v>
      </c>
      <c r="V12">
        <f>U12/Q12</f>
        <v>55408.421052631573</v>
      </c>
    </row>
    <row r="13" spans="1:22" x14ac:dyDescent="0.25">
      <c r="A13" s="4">
        <f t="shared" si="0"/>
        <v>0</v>
      </c>
      <c r="B13" s="4">
        <f t="shared" si="1"/>
        <v>383.33333333333337</v>
      </c>
      <c r="C13" s="4">
        <f t="shared" si="9"/>
        <v>460.00000000000006</v>
      </c>
      <c r="D13" s="4">
        <f t="shared" si="2"/>
        <v>552</v>
      </c>
      <c r="E13" s="16">
        <f t="shared" si="3"/>
        <v>20286000</v>
      </c>
      <c r="F13" s="15">
        <f t="shared" si="4"/>
        <v>52920</v>
      </c>
      <c r="G13" s="10">
        <f t="shared" si="5"/>
        <v>44100</v>
      </c>
      <c r="H13" s="10">
        <f t="shared" si="6"/>
        <v>36750</v>
      </c>
      <c r="I13" s="4" t="e">
        <f>#REF!</f>
        <v>#REF!</v>
      </c>
      <c r="J13" s="4">
        <f t="shared" si="7"/>
        <v>8</v>
      </c>
      <c r="O13">
        <v>0</v>
      </c>
      <c r="P13">
        <v>460</v>
      </c>
      <c r="Q13">
        <f t="shared" ref="Q13" si="11">P13/1.2</f>
        <v>383.33333333333337</v>
      </c>
      <c r="R13" s="2">
        <v>20286000</v>
      </c>
      <c r="S13" s="8">
        <v>8</v>
      </c>
      <c r="T13" s="8" t="s">
        <v>19</v>
      </c>
      <c r="U13" s="2">
        <f>R13+1217160+30000</f>
        <v>21533160</v>
      </c>
      <c r="V13">
        <f t="shared" ref="V13:V15" si="12">U13/Q13</f>
        <v>56173.460869565213</v>
      </c>
    </row>
    <row r="14" spans="1:22" x14ac:dyDescent="0.25">
      <c r="A14" s="4">
        <f t="shared" si="0"/>
        <v>0</v>
      </c>
      <c r="B14" s="4">
        <f t="shared" si="1"/>
        <v>500</v>
      </c>
      <c r="C14" s="4">
        <f t="shared" si="9"/>
        <v>600</v>
      </c>
      <c r="D14" s="4">
        <f t="shared" ref="D14:D15" si="13">C14*1.2</f>
        <v>720</v>
      </c>
      <c r="E14" s="16">
        <f t="shared" ref="E14:E15" si="14">R14</f>
        <v>27162000</v>
      </c>
      <c r="F14" s="15">
        <f t="shared" ref="F14:F15" si="15">ROUND((E14/B14),0)</f>
        <v>54324</v>
      </c>
      <c r="G14" s="10">
        <f t="shared" ref="G14:G15" si="16">ROUND((E14/C14),0)</f>
        <v>45270</v>
      </c>
      <c r="H14" s="10">
        <f t="shared" ref="H14:H15" si="17">ROUND((E14/D14),0)</f>
        <v>37725</v>
      </c>
      <c r="I14" s="4" t="e">
        <f>#REF!</f>
        <v>#REF!</v>
      </c>
      <c r="J14" s="4">
        <f t="shared" ref="J14:J15" si="18">S14</f>
        <v>11</v>
      </c>
      <c r="O14">
        <v>0</v>
      </c>
      <c r="P14">
        <v>600</v>
      </c>
      <c r="Q14">
        <f t="shared" ref="Q14:Q15" si="19">P14/1.2</f>
        <v>500</v>
      </c>
      <c r="R14" s="2">
        <v>27162000</v>
      </c>
      <c r="S14" s="8">
        <v>11</v>
      </c>
      <c r="T14" s="8" t="s">
        <v>20</v>
      </c>
      <c r="U14" s="2">
        <f>R14+1629800+30000</f>
        <v>28821800</v>
      </c>
      <c r="V14">
        <f t="shared" si="12"/>
        <v>57643.6</v>
      </c>
    </row>
    <row r="15" spans="1:22" x14ac:dyDescent="0.25">
      <c r="A15" s="4">
        <f t="shared" si="0"/>
        <v>0</v>
      </c>
      <c r="B15" s="4">
        <f t="shared" si="1"/>
        <v>395.83333333333337</v>
      </c>
      <c r="C15" s="4">
        <f t="shared" si="9"/>
        <v>475</v>
      </c>
      <c r="D15" s="4">
        <f t="shared" si="13"/>
        <v>570</v>
      </c>
      <c r="E15" s="16">
        <f t="shared" si="14"/>
        <v>23503250</v>
      </c>
      <c r="F15" s="10">
        <f t="shared" si="15"/>
        <v>59377</v>
      </c>
      <c r="G15" s="10">
        <f t="shared" si="16"/>
        <v>49481</v>
      </c>
      <c r="H15" s="10">
        <f t="shared" si="17"/>
        <v>41234</v>
      </c>
      <c r="I15" s="4" t="e">
        <f>#REF!</f>
        <v>#REF!</v>
      </c>
      <c r="J15" s="4">
        <f t="shared" si="18"/>
        <v>11</v>
      </c>
      <c r="O15">
        <v>0</v>
      </c>
      <c r="P15">
        <v>475</v>
      </c>
      <c r="Q15">
        <f t="shared" si="19"/>
        <v>395.83333333333337</v>
      </c>
      <c r="R15" s="2">
        <v>23503250</v>
      </c>
      <c r="S15" s="8">
        <v>11</v>
      </c>
      <c r="T15" s="8" t="s">
        <v>20</v>
      </c>
      <c r="U15" s="2">
        <f>R15+1410300+30000</f>
        <v>24943550</v>
      </c>
      <c r="V15">
        <f t="shared" si="12"/>
        <v>63015.284210526312</v>
      </c>
    </row>
    <row r="16" spans="1:22" x14ac:dyDescent="0.25">
      <c r="A16" s="4">
        <f t="shared" ref="A16:A21" si="20">N16</f>
        <v>0</v>
      </c>
      <c r="B16" s="4">
        <f t="shared" ref="B16:B21" si="21">Q16</f>
        <v>0</v>
      </c>
      <c r="C16" s="4">
        <f t="shared" ref="C16:C21" si="22">B16*1.2</f>
        <v>0</v>
      </c>
      <c r="D16" s="4">
        <f t="shared" ref="D16:D21" si="23">C16*1.2</f>
        <v>0</v>
      </c>
      <c r="E16" s="16">
        <f t="shared" ref="E16:E21" si="24">R16</f>
        <v>0</v>
      </c>
      <c r="F16" s="10" t="e">
        <f t="shared" ref="F16:F21" si="25">ROUND((E16/B16),0)</f>
        <v>#DIV/0!</v>
      </c>
      <c r="G16" s="10" t="e">
        <f t="shared" ref="G16:G21" si="26">ROUND((E16/C16),0)</f>
        <v>#DIV/0!</v>
      </c>
      <c r="H16" s="10" t="e">
        <f t="shared" ref="H16:H21" si="27">ROUND((E16/D16),0)</f>
        <v>#DIV/0!</v>
      </c>
      <c r="I16" s="4" t="e">
        <f>#REF!</f>
        <v>#REF!</v>
      </c>
      <c r="J16" s="4">
        <f t="shared" ref="J16:J21" si="28">S16</f>
        <v>0</v>
      </c>
      <c r="O16">
        <v>0</v>
      </c>
      <c r="P16">
        <f t="shared" ref="P16:P21" si="29">O16/1.2</f>
        <v>0</v>
      </c>
      <c r="Q16">
        <f t="shared" ref="Q16:Q21" si="30">P16/1.2</f>
        <v>0</v>
      </c>
      <c r="R16" s="2">
        <v>0</v>
      </c>
      <c r="S16" s="8"/>
      <c r="T16" s="8"/>
    </row>
    <row r="17" spans="1:24" x14ac:dyDescent="0.25">
      <c r="A17" s="4">
        <f t="shared" si="20"/>
        <v>0</v>
      </c>
      <c r="B17" s="4">
        <f t="shared" si="21"/>
        <v>0</v>
      </c>
      <c r="C17" s="4">
        <f t="shared" si="22"/>
        <v>0</v>
      </c>
      <c r="D17" s="4">
        <f t="shared" si="23"/>
        <v>0</v>
      </c>
      <c r="E17" s="16">
        <f t="shared" si="24"/>
        <v>0</v>
      </c>
      <c r="F17" s="10" t="e">
        <f t="shared" si="25"/>
        <v>#DIV/0!</v>
      </c>
      <c r="G17" s="10" t="e">
        <f t="shared" si="26"/>
        <v>#DIV/0!</v>
      </c>
      <c r="H17" s="10" t="e">
        <f t="shared" si="27"/>
        <v>#DIV/0!</v>
      </c>
      <c r="I17" s="4" t="e">
        <f>#REF!</f>
        <v>#REF!</v>
      </c>
      <c r="J17" s="4">
        <f t="shared" si="28"/>
        <v>0</v>
      </c>
      <c r="O17">
        <v>0</v>
      </c>
      <c r="P17">
        <f t="shared" si="29"/>
        <v>0</v>
      </c>
      <c r="Q17">
        <f t="shared" si="30"/>
        <v>0</v>
      </c>
      <c r="R17" s="2">
        <v>0</v>
      </c>
      <c r="S17" s="8"/>
      <c r="T17" s="8"/>
    </row>
    <row r="18" spans="1:24" x14ac:dyDescent="0.25">
      <c r="A18" s="4">
        <f t="shared" si="20"/>
        <v>0</v>
      </c>
      <c r="B18" s="4">
        <f t="shared" si="21"/>
        <v>0</v>
      </c>
      <c r="C18" s="4">
        <f t="shared" si="22"/>
        <v>0</v>
      </c>
      <c r="D18" s="4">
        <f t="shared" si="23"/>
        <v>0</v>
      </c>
      <c r="E18" s="5">
        <f t="shared" si="24"/>
        <v>0</v>
      </c>
      <c r="F18" s="10" t="e">
        <f t="shared" si="25"/>
        <v>#DIV/0!</v>
      </c>
      <c r="G18" s="4" t="e">
        <f t="shared" si="26"/>
        <v>#DIV/0!</v>
      </c>
      <c r="H18" s="4" t="e">
        <f t="shared" si="27"/>
        <v>#DIV/0!</v>
      </c>
      <c r="I18" s="4" t="e">
        <f>#REF!</f>
        <v>#REF!</v>
      </c>
      <c r="J18" s="4">
        <f t="shared" si="28"/>
        <v>0</v>
      </c>
      <c r="O18">
        <v>0</v>
      </c>
      <c r="P18">
        <f t="shared" si="29"/>
        <v>0</v>
      </c>
      <c r="Q18">
        <f t="shared" si="30"/>
        <v>0</v>
      </c>
      <c r="R18" s="2">
        <v>0</v>
      </c>
      <c r="S18" s="8"/>
      <c r="T18" s="8"/>
    </row>
    <row r="19" spans="1:24" x14ac:dyDescent="0.25">
      <c r="A19" s="4">
        <f t="shared" si="20"/>
        <v>0</v>
      </c>
      <c r="B19" s="4">
        <f t="shared" si="21"/>
        <v>0</v>
      </c>
      <c r="C19" s="4">
        <f t="shared" si="22"/>
        <v>0</v>
      </c>
      <c r="D19" s="4">
        <f t="shared" si="23"/>
        <v>0</v>
      </c>
      <c r="E19" s="5">
        <f t="shared" si="24"/>
        <v>0</v>
      </c>
      <c r="F19" s="10" t="e">
        <f t="shared" si="25"/>
        <v>#DIV/0!</v>
      </c>
      <c r="G19" s="4" t="e">
        <f t="shared" si="26"/>
        <v>#DIV/0!</v>
      </c>
      <c r="H19" s="4" t="e">
        <f t="shared" si="27"/>
        <v>#DIV/0!</v>
      </c>
      <c r="I19" s="4" t="e">
        <f>#REF!</f>
        <v>#REF!</v>
      </c>
      <c r="J19" s="4">
        <f t="shared" si="28"/>
        <v>0</v>
      </c>
      <c r="O19">
        <v>0</v>
      </c>
      <c r="P19">
        <f t="shared" si="29"/>
        <v>0</v>
      </c>
      <c r="Q19">
        <f t="shared" si="30"/>
        <v>0</v>
      </c>
      <c r="R19" s="2">
        <v>0</v>
      </c>
      <c r="S19" s="8"/>
      <c r="T19" s="8"/>
    </row>
    <row r="20" spans="1:24" x14ac:dyDescent="0.25">
      <c r="A20" s="4">
        <f t="shared" si="20"/>
        <v>0</v>
      </c>
      <c r="B20" s="4">
        <f t="shared" si="21"/>
        <v>0</v>
      </c>
      <c r="C20" s="4">
        <f t="shared" si="22"/>
        <v>0</v>
      </c>
      <c r="D20" s="4">
        <f t="shared" si="23"/>
        <v>0</v>
      </c>
      <c r="E20" s="5">
        <f t="shared" si="24"/>
        <v>0</v>
      </c>
      <c r="F20" s="10" t="e">
        <f t="shared" si="25"/>
        <v>#DIV/0!</v>
      </c>
      <c r="G20" s="4" t="e">
        <f t="shared" si="26"/>
        <v>#DIV/0!</v>
      </c>
      <c r="H20" s="4" t="e">
        <f t="shared" si="27"/>
        <v>#DIV/0!</v>
      </c>
      <c r="I20" s="4" t="e">
        <f>#REF!</f>
        <v>#REF!</v>
      </c>
      <c r="J20" s="4">
        <f t="shared" si="28"/>
        <v>0</v>
      </c>
      <c r="O20">
        <v>0</v>
      </c>
      <c r="P20">
        <f t="shared" si="29"/>
        <v>0</v>
      </c>
      <c r="Q20">
        <f t="shared" si="30"/>
        <v>0</v>
      </c>
      <c r="R20" s="2">
        <v>0</v>
      </c>
      <c r="S20" s="8"/>
      <c r="T20" s="8"/>
    </row>
    <row r="21" spans="1:24" x14ac:dyDescent="0.25">
      <c r="A21" s="4">
        <f t="shared" si="20"/>
        <v>0</v>
      </c>
      <c r="B21" s="4">
        <f t="shared" si="21"/>
        <v>0</v>
      </c>
      <c r="C21" s="4">
        <f t="shared" si="22"/>
        <v>0</v>
      </c>
      <c r="D21" s="4">
        <f t="shared" si="23"/>
        <v>0</v>
      </c>
      <c r="E21" s="5">
        <f t="shared" si="24"/>
        <v>0</v>
      </c>
      <c r="F21" s="10" t="e">
        <f t="shared" si="25"/>
        <v>#DIV/0!</v>
      </c>
      <c r="G21" s="4" t="e">
        <f t="shared" si="26"/>
        <v>#DIV/0!</v>
      </c>
      <c r="H21" s="4" t="e">
        <f t="shared" si="27"/>
        <v>#DIV/0!</v>
      </c>
      <c r="I21" s="4" t="e">
        <f>#REF!</f>
        <v>#REF!</v>
      </c>
      <c r="J21" s="4">
        <f t="shared" si="28"/>
        <v>0</v>
      </c>
      <c r="O21">
        <v>0</v>
      </c>
      <c r="P21">
        <f t="shared" si="29"/>
        <v>0</v>
      </c>
      <c r="Q21">
        <f t="shared" si="30"/>
        <v>0</v>
      </c>
      <c r="R21" s="2">
        <v>0</v>
      </c>
      <c r="S21" s="8"/>
      <c r="T21" s="8"/>
    </row>
    <row r="22" spans="1:24" x14ac:dyDescent="0.25">
      <c r="A22" s="4"/>
      <c r="B22" s="4"/>
      <c r="C22" s="4"/>
      <c r="D22" s="4"/>
      <c r="E22" s="5"/>
      <c r="F22" s="10"/>
      <c r="G22" s="4"/>
      <c r="H22" s="4"/>
      <c r="I22" s="4"/>
      <c r="J22" s="4"/>
      <c r="R22" s="2"/>
      <c r="S22" s="8"/>
      <c r="T22" s="8"/>
    </row>
    <row r="23" spans="1:24" x14ac:dyDescent="0.25">
      <c r="A23" s="4"/>
      <c r="B23" s="4"/>
      <c r="C23" s="4"/>
      <c r="D23" s="4"/>
      <c r="E23" s="5"/>
      <c r="F23" s="10"/>
      <c r="G23" s="4"/>
      <c r="H23" s="4"/>
      <c r="I23" s="4"/>
      <c r="J23" s="4"/>
      <c r="R23" s="2"/>
      <c r="S23" s="8"/>
      <c r="T23" s="8"/>
    </row>
    <row r="25" spans="1:24" x14ac:dyDescent="0.25">
      <c r="G25" t="s">
        <v>13</v>
      </c>
    </row>
    <row r="27" spans="1:24" x14ac:dyDescent="0.25">
      <c r="G27" t="s">
        <v>14</v>
      </c>
      <c r="H27">
        <v>2590</v>
      </c>
      <c r="J27">
        <v>3299</v>
      </c>
      <c r="N27">
        <f>J27/H27</f>
        <v>1.2737451737451737</v>
      </c>
    </row>
    <row r="28" spans="1:24" x14ac:dyDescent="0.25">
      <c r="G28" t="s">
        <v>15</v>
      </c>
      <c r="H28">
        <v>60000</v>
      </c>
      <c r="J28">
        <v>42000</v>
      </c>
    </row>
    <row r="29" spans="1:24" x14ac:dyDescent="0.25">
      <c r="G29" t="s">
        <v>16</v>
      </c>
      <c r="H29">
        <f>H28*H27</f>
        <v>155400000</v>
      </c>
      <c r="J29">
        <f>J28*J27</f>
        <v>138558000</v>
      </c>
      <c r="U29" t="s">
        <v>21</v>
      </c>
    </row>
    <row r="30" spans="1:24" x14ac:dyDescent="0.25">
      <c r="G30" s="6"/>
      <c r="H30" s="6"/>
      <c r="J30">
        <f>J29/H27</f>
        <v>53497.2972972973</v>
      </c>
    </row>
    <row r="32" spans="1:24" x14ac:dyDescent="0.25">
      <c r="P32" s="11"/>
      <c r="Q32" s="11"/>
      <c r="R32" s="13"/>
      <c r="T32" s="11"/>
      <c r="U32" s="11"/>
      <c r="V32" s="11"/>
      <c r="W32" s="11"/>
      <c r="X32" s="11"/>
    </row>
    <row r="33" spans="8:24" x14ac:dyDescent="0.25">
      <c r="H33" t="s">
        <v>22</v>
      </c>
      <c r="P33" s="11"/>
      <c r="Q33" s="14"/>
      <c r="R33" s="14"/>
      <c r="T33" s="14"/>
      <c r="U33" s="14"/>
      <c r="V33" s="11"/>
      <c r="W33" s="11"/>
      <c r="X33" s="11"/>
    </row>
    <row r="34" spans="8:24" x14ac:dyDescent="0.25">
      <c r="P34" s="11"/>
      <c r="Q34" s="11"/>
      <c r="R34" s="11"/>
      <c r="T34" s="11"/>
      <c r="U34" s="11"/>
      <c r="V34" s="11"/>
      <c r="W34" s="11"/>
      <c r="X34" s="11"/>
    </row>
    <row r="35" spans="8:24" x14ac:dyDescent="0.25">
      <c r="P35" s="11"/>
      <c r="Q35" s="11"/>
      <c r="R35" s="11"/>
      <c r="T35" s="11"/>
      <c r="U35" s="11"/>
      <c r="V35" s="11"/>
      <c r="W35" s="11"/>
      <c r="X35" s="11"/>
    </row>
    <row r="36" spans="8:24" x14ac:dyDescent="0.25">
      <c r="P36" s="11"/>
      <c r="Q36" s="11"/>
      <c r="R36" s="12"/>
      <c r="T36" s="12"/>
      <c r="U36" s="12"/>
      <c r="V36" s="11"/>
      <c r="W36" s="11"/>
      <c r="X36" s="11"/>
    </row>
    <row r="37" spans="8:24" x14ac:dyDescent="0.25">
      <c r="P37" s="11"/>
      <c r="Q37" s="11"/>
      <c r="R37" s="11"/>
      <c r="T37" s="11"/>
      <c r="U37" s="11"/>
      <c r="V37" s="11"/>
      <c r="W37" s="11"/>
      <c r="X37" s="11"/>
    </row>
    <row r="38" spans="8:24" x14ac:dyDescent="0.25">
      <c r="P38" s="11"/>
      <c r="Q38" s="11"/>
      <c r="R38" s="11"/>
      <c r="T38" s="11"/>
      <c r="U38" s="11"/>
      <c r="V38" s="11"/>
      <c r="W38" s="11"/>
      <c r="X38" s="11"/>
    </row>
    <row r="39" spans="8:24" x14ac:dyDescent="0.25">
      <c r="P39" s="11"/>
      <c r="Q39" s="11"/>
      <c r="R39" s="11"/>
      <c r="T39" s="11"/>
      <c r="U39" s="11"/>
      <c r="V39" s="11"/>
      <c r="W39" s="11"/>
      <c r="X39" s="11"/>
    </row>
    <row r="40" spans="8:24" x14ac:dyDescent="0.25">
      <c r="P40" s="11"/>
      <c r="Q40" s="11"/>
      <c r="R40" s="11"/>
      <c r="S40" s="6"/>
      <c r="T40" s="11"/>
      <c r="U40" s="11"/>
      <c r="V40" s="11"/>
      <c r="W40" s="11"/>
      <c r="X40" s="11"/>
    </row>
    <row r="41" spans="8:24" x14ac:dyDescent="0.25">
      <c r="P41" s="11"/>
      <c r="Q41" s="11"/>
      <c r="R41" s="11"/>
      <c r="S41" s="6"/>
      <c r="T41" s="11"/>
      <c r="U41" s="11"/>
      <c r="V41" s="11"/>
      <c r="W41" s="11"/>
      <c r="X41" s="11"/>
    </row>
    <row r="42" spans="8:24" x14ac:dyDescent="0.25">
      <c r="Q42" s="11"/>
      <c r="R42" s="11"/>
    </row>
    <row r="43" spans="8:24" x14ac:dyDescent="0.25">
      <c r="Q43" s="11"/>
      <c r="R43" s="11"/>
      <c r="T43" s="6"/>
    </row>
    <row r="44" spans="8:24" x14ac:dyDescent="0.25">
      <c r="P44" s="11"/>
      <c r="Q44" s="11"/>
      <c r="R44" s="11"/>
      <c r="S44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C3" sqref="C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4270F9-9152-48F3-AA45-831DB4CB55E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31E153-379C-40FC-BF30-B31BE514694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2025-02-26T12:18:40Z</dcterms:modified>
</cp:coreProperties>
</file>