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Format\Cosmos\Ghatkopar (W)\Jyoti Shivalkar\"/>
    </mc:Choice>
  </mc:AlternateContent>
  <xr:revisionPtr revIDLastSave="0" documentId="13_ncr:1_{308AED12-5DF9-4EB1-B8F5-B6DA49D20084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26" i="4" l="1"/>
  <c r="Q25" i="4"/>
  <c r="Q24" i="4"/>
  <c r="Q23" i="4"/>
  <c r="Q22" i="4"/>
  <c r="Q21" i="4"/>
  <c r="Q8" i="4" l="1"/>
  <c r="I20" i="4" l="1"/>
  <c r="I29" i="4"/>
  <c r="P8" i="4" l="1"/>
  <c r="P7" i="4"/>
  <c r="P6" i="4"/>
  <c r="P5" i="4"/>
  <c r="P4" i="4"/>
  <c r="P3" i="4"/>
  <c r="P2" i="4"/>
  <c r="Q12" i="4" l="1"/>
  <c r="P12" i="4"/>
  <c r="P11" i="4"/>
  <c r="Q11" i="4" s="1"/>
  <c r="Q10" i="4"/>
  <c r="P10" i="4"/>
  <c r="P9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<sst xmlns="http://schemas.openxmlformats.org/spreadsheetml/2006/main" count="30" uniqueCount="26">
  <si>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</si>
  <si>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</si>
  <si>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</si>
  <si>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</si>
  <si>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</si>
  <si>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</si>
  <si>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</si>
  <si>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</si>
  <si>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</si>
  <si>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</si>
  <si>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</si>
  <si>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</si>
  <si>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</si>
  <si>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</si>
  <si>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rate</t>
  </si>
  <si>
    <t>Flat no. 501, habitable 5th Floor, Wing - A, Siennaa Building, Kandiwali East</t>
  </si>
  <si>
    <t>fmv</t>
  </si>
  <si>
    <t>agreement  = 04.06.2019</t>
  </si>
  <si>
    <t>av</t>
  </si>
  <si>
    <t>sd</t>
  </si>
  <si>
    <t>rd</t>
  </si>
  <si>
    <t>07.02.25</t>
  </si>
  <si>
    <t>17.01.25</t>
  </si>
  <si>
    <t>30.01.25</t>
  </si>
  <si>
    <t>1 parking</t>
  </si>
  <si>
    <t>part oc - 2024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</si>
</sst>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439402</xdr:colOff>
      <xdr:row>47</xdr:row>
      <xdr:rowOff>153607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DB15AB-3681-440C-9F58-F4ED0D8BF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73802" cy="8649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401297</xdr:colOff>
      <xdr:row>51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17EC16-08A3-4A11-B7C5-32BA996E6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35697" cy="8659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401297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0F2459-1B69-4351-93E4-588515721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35697" cy="8630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467981</xdr:colOff>
      <xdr:row>48</xdr:row>
      <xdr:rowOff>10729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E75908-93A3-41FF-BC39-762605E08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02381" cy="86308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448929</xdr:colOff>
      <xdr:row>52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753595-54E3-47C7-BC39-3C4BBFD1E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83329" cy="86880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15</xdr:col>
      <xdr:colOff>343714</xdr:colOff>
      <xdr:row>42</xdr:row>
      <xdr:rowOff>144012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5BFD57-E92E-4F9E-BDD2-DF13DBBB0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5830114" cy="81450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76200</xdr:colOff>
      <xdr:row>0</xdr:row>
      <xdr:rowOff>0</xdr:rowOff>
    </xdr:from>
    <xdr:to>
      <xdr:col>11</xdr:col>
      <xdr:colOff>343703</xdr:colOff>
      <xdr:row>42</xdr:row>
      <xdr:rowOff>172591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D7AF14-B11D-4070-BA56-55A5BA783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5400" y="0"/>
          <a:ext cx="5753903" cy="817359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305608</xdr:colOff>
      <xdr:row>43</xdr:row>
      <xdr:rowOff>124959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14C52B-DBFE-4478-9BEF-9235DB358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5792008" cy="81259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R9" sqref="R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1.710937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9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400</v>
      </c>
      <c r="C2" s="4">
        <f>B2*1.2</f>
        <v>480</v>
      </c>
      <c r="D2" s="4">
        <f t="shared" ref="D2:D13" si="2">C2*1.2</f>
        <v>576</v>
      </c>
      <c r="E2" s="5">
        <f t="shared" ref="E2:E13" si="3">R2</f>
        <v>13000000</v>
      </c>
      <c r="F2" s="15">
        <f t="shared" ref="F2:F13" si="4">ROUND((E2/B2),0)</f>
        <v>32500</v>
      </c>
      <c r="G2" s="10">
        <f t="shared" ref="G2:G13" si="5">ROUND((E2/C2),0)</f>
        <v>27083</v>
      </c>
      <c r="H2" s="10">
        <f t="shared" ref="H2:H13" si="6">ROUND((E2/D2),0)</f>
        <v>22569</v>
      </c>
      <c r="I2" s="10" t="e">
        <f>#REF!</f>
        <v>#REF!</v>
      </c>
      <c r="J2" s="4">
        <f t="shared" ref="J2:J13" si="7">S2</f>
        <v>0</v>
      </c>
      <c r="O2">
        <v>0</v>
      </c>
      <c r="P2">
        <f t="shared" ref="P2:P8" si="8">O2/1.2</f>
        <v>0</v>
      </c>
      <c r="Q2">
        <v>400</v>
      </c>
      <c r="R2" s="2">
        <v>13000000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402</v>
      </c>
      <c r="C3" s="4">
        <f t="shared" ref="C3:C15" si="9">B3*1.2</f>
        <v>482.4</v>
      </c>
      <c r="D3" s="4">
        <f t="shared" si="2"/>
        <v>578.88</v>
      </c>
      <c r="E3" s="5">
        <f t="shared" si="3"/>
        <v>12500000</v>
      </c>
      <c r="F3" s="10">
        <f t="shared" si="4"/>
        <v>31095</v>
      </c>
      <c r="G3" s="10">
        <f t="shared" si="5"/>
        <v>25912</v>
      </c>
      <c r="H3" s="10">
        <f t="shared" si="6"/>
        <v>21593</v>
      </c>
      <c r="I3" s="10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402</v>
      </c>
      <c r="R3" s="2">
        <v>12500000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397</v>
      </c>
      <c r="C4" s="4">
        <f t="shared" si="9"/>
        <v>476.4</v>
      </c>
      <c r="D4" s="4">
        <f t="shared" si="2"/>
        <v>571.67999999999995</v>
      </c>
      <c r="E4" s="5">
        <f t="shared" si="3"/>
        <v>12200000</v>
      </c>
      <c r="F4" s="10">
        <f t="shared" si="4"/>
        <v>30730</v>
      </c>
      <c r="G4" s="10">
        <f t="shared" si="5"/>
        <v>25609</v>
      </c>
      <c r="H4" s="10">
        <f t="shared" si="6"/>
        <v>21341</v>
      </c>
      <c r="I4" s="10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397</v>
      </c>
      <c r="R4" s="2">
        <v>12200000</v>
      </c>
      <c r="S4" s="8"/>
      <c r="T4" s="8"/>
    </row>
    <row r="5" spans="1:20" x14ac:dyDescent="0.25">
      <c r="A5" s="4">
        <f t="shared" si="0"/>
        <v>0</v>
      </c>
      <c r="B5" s="4">
        <f t="shared" si="1"/>
        <v>392</v>
      </c>
      <c r="C5" s="4">
        <f t="shared" si="9"/>
        <v>470.4</v>
      </c>
      <c r="D5" s="4">
        <f t="shared" si="2"/>
        <v>564.4799999999999</v>
      </c>
      <c r="E5" s="5">
        <f t="shared" si="3"/>
        <v>12600000</v>
      </c>
      <c r="F5" s="15">
        <f t="shared" si="4"/>
        <v>32143</v>
      </c>
      <c r="G5" s="10">
        <f t="shared" si="5"/>
        <v>26786</v>
      </c>
      <c r="H5" s="10">
        <f t="shared" si="6"/>
        <v>22321</v>
      </c>
      <c r="I5" s="10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392</v>
      </c>
      <c r="R5" s="2">
        <v>12600000</v>
      </c>
      <c r="S5" s="8"/>
      <c r="T5" s="8"/>
    </row>
    <row r="6" spans="1:20" x14ac:dyDescent="0.25">
      <c r="A6" s="4">
        <f t="shared" si="0"/>
        <v>0</v>
      </c>
      <c r="B6" s="4">
        <f t="shared" si="1"/>
        <v>403</v>
      </c>
      <c r="C6" s="4">
        <f t="shared" si="9"/>
        <v>483.59999999999997</v>
      </c>
      <c r="D6" s="4">
        <f t="shared" si="2"/>
        <v>580.31999999999994</v>
      </c>
      <c r="E6" s="5">
        <f t="shared" si="3"/>
        <v>13500000</v>
      </c>
      <c r="F6" s="10">
        <f t="shared" si="4"/>
        <v>33499</v>
      </c>
      <c r="G6" s="10">
        <f t="shared" si="5"/>
        <v>27916</v>
      </c>
      <c r="H6" s="10">
        <f t="shared" si="6"/>
        <v>23263</v>
      </c>
      <c r="I6" s="10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403</v>
      </c>
      <c r="R6" s="2">
        <v>13500000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765</v>
      </c>
      <c r="C7" s="4">
        <f t="shared" si="9"/>
        <v>918</v>
      </c>
      <c r="D7" s="4">
        <f t="shared" si="2"/>
        <v>1101.5999999999999</v>
      </c>
      <c r="E7" s="5">
        <f t="shared" si="3"/>
        <v>24500000</v>
      </c>
      <c r="F7" s="10">
        <f t="shared" si="4"/>
        <v>32026</v>
      </c>
      <c r="G7" s="10">
        <f t="shared" si="5"/>
        <v>26688</v>
      </c>
      <c r="H7" s="10">
        <f t="shared" si="6"/>
        <v>22240</v>
      </c>
      <c r="I7" s="10" t="e">
        <f>#REF!</f>
        <v>#REF!</v>
      </c>
      <c r="J7" s="4" t="str">
        <f t="shared" si="7"/>
        <v>07.02.25</v>
      </c>
      <c r="O7">
        <v>0</v>
      </c>
      <c r="P7">
        <f t="shared" si="8"/>
        <v>0</v>
      </c>
      <c r="Q7">
        <v>765</v>
      </c>
      <c r="R7" s="2">
        <v>24500000</v>
      </c>
      <c r="S7" s="8" t="s">
        <v>21</v>
      </c>
      <c r="T7" s="8">
        <v>21</v>
      </c>
    </row>
    <row r="8" spans="1:20" x14ac:dyDescent="0.25">
      <c r="A8" s="4">
        <f t="shared" si="0"/>
        <v>0</v>
      </c>
      <c r="B8" s="4">
        <f t="shared" si="1"/>
        <v>763.16759999999999</v>
      </c>
      <c r="C8" s="4">
        <f t="shared" si="9"/>
        <v>915.80111999999997</v>
      </c>
      <c r="D8" s="4">
        <f t="shared" si="2"/>
        <v>1098.9613439999998</v>
      </c>
      <c r="E8" s="5">
        <f t="shared" si="3"/>
        <v>23000000</v>
      </c>
      <c r="F8" s="15">
        <f t="shared" si="4"/>
        <v>30138</v>
      </c>
      <c r="G8" s="10">
        <f t="shared" si="5"/>
        <v>25115</v>
      </c>
      <c r="H8" s="10">
        <f t="shared" si="6"/>
        <v>20929</v>
      </c>
      <c r="I8" s="10" t="e">
        <f>#REF!</f>
        <v>#REF!</v>
      </c>
      <c r="J8" s="4" t="str">
        <f t="shared" si="7"/>
        <v>17.01.25</v>
      </c>
      <c r="O8">
        <v>0</v>
      </c>
      <c r="P8">
        <f t="shared" si="8"/>
        <v>0</v>
      </c>
      <c r="Q8">
        <f>70.9*10.764</f>
        <v>763.16759999999999</v>
      </c>
      <c r="R8" s="2">
        <v>23000000</v>
      </c>
      <c r="S8" s="8" t="s">
        <v>22</v>
      </c>
      <c r="T8" s="8">
        <v>3</v>
      </c>
    </row>
    <row r="9" spans="1:20" x14ac:dyDescent="0.25">
      <c r="A9" s="4">
        <f t="shared" si="0"/>
        <v>0</v>
      </c>
      <c r="B9" s="4">
        <f t="shared" si="1"/>
        <v>775</v>
      </c>
      <c r="C9" s="4">
        <f t="shared" si="9"/>
        <v>930</v>
      </c>
      <c r="D9" s="4">
        <f t="shared" si="2"/>
        <v>1116</v>
      </c>
      <c r="E9" s="5">
        <f t="shared" si="3"/>
        <v>23600000</v>
      </c>
      <c r="F9" s="15">
        <f t="shared" si="4"/>
        <v>30452</v>
      </c>
      <c r="G9" s="10">
        <f t="shared" si="5"/>
        <v>25376</v>
      </c>
      <c r="H9" s="10">
        <f t="shared" si="6"/>
        <v>21147</v>
      </c>
      <c r="I9" s="10" t="e">
        <f>#REF!</f>
        <v>#REF!</v>
      </c>
      <c r="J9" s="4" t="str">
        <f t="shared" si="7"/>
        <v>30.01.25</v>
      </c>
      <c r="O9">
        <v>0</v>
      </c>
      <c r="P9">
        <f t="shared" ref="P9:P12" si="10">O9/1.2</f>
        <v>0</v>
      </c>
      <c r="Q9">
        <v>775</v>
      </c>
      <c r="R9" s="2">
        <v>23600000</v>
      </c>
      <c r="S9" s="8" t="s">
        <v>23</v>
      </c>
      <c r="T9" s="8">
        <v>2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10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ref="Q10:Q12" si="11">P10/1.2</f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11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11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5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4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</row>
    <row r="17" spans="7:24" x14ac:dyDescent="0.25">
      <c r="H17" t="s">
        <v>15</v>
      </c>
    </row>
    <row r="18" spans="7:24" x14ac:dyDescent="0.25">
      <c r="H18" t="s">
        <v>13</v>
      </c>
      <c r="I18">
        <v>391</v>
      </c>
      <c r="O18" t="s">
        <v>24</v>
      </c>
    </row>
    <row r="19" spans="7:24" x14ac:dyDescent="0.25">
      <c r="H19" t="s">
        <v>14</v>
      </c>
      <c r="I19">
        <v>31000</v>
      </c>
    </row>
    <row r="20" spans="7:24" x14ac:dyDescent="0.25">
      <c r="H20" t="s">
        <v>16</v>
      </c>
      <c r="I20">
        <f>I19*I18</f>
        <v>12121000</v>
      </c>
      <c r="O20" t="s">
        <v>13</v>
      </c>
    </row>
    <row r="21" spans="7:24" x14ac:dyDescent="0.25">
      <c r="O21">
        <v>16</v>
      </c>
      <c r="P21">
        <v>10</v>
      </c>
      <c r="Q21">
        <f>P21*O21</f>
        <v>160</v>
      </c>
    </row>
    <row r="22" spans="7:24" x14ac:dyDescent="0.25">
      <c r="G22" s="6"/>
      <c r="H22" s="6"/>
      <c r="O22">
        <v>2.83</v>
      </c>
      <c r="P22">
        <v>6.75</v>
      </c>
      <c r="Q22">
        <f t="shared" ref="Q22:Q25" si="22">P22*O22</f>
        <v>19.102499999999999</v>
      </c>
    </row>
    <row r="23" spans="7:24" x14ac:dyDescent="0.25">
      <c r="O23">
        <v>7</v>
      </c>
      <c r="P23">
        <v>6.3</v>
      </c>
      <c r="Q23">
        <f t="shared" si="22"/>
        <v>44.1</v>
      </c>
    </row>
    <row r="24" spans="7:24" x14ac:dyDescent="0.25">
      <c r="O24">
        <v>11.5</v>
      </c>
      <c r="P24" s="11">
        <v>10</v>
      </c>
      <c r="Q24">
        <f t="shared" si="22"/>
        <v>115</v>
      </c>
      <c r="R24" s="13"/>
      <c r="T24" s="11"/>
      <c r="U24" s="11"/>
      <c r="V24" s="11"/>
      <c r="W24" s="11"/>
      <c r="X24" s="11"/>
    </row>
    <row r="25" spans="7:24" x14ac:dyDescent="0.25">
      <c r="H25" t="s">
        <v>17</v>
      </c>
      <c r="O25">
        <v>4.38</v>
      </c>
      <c r="P25" s="11">
        <v>6.25</v>
      </c>
      <c r="Q25">
        <f t="shared" si="22"/>
        <v>27.375</v>
      </c>
      <c r="R25" s="14"/>
      <c r="T25" s="14"/>
      <c r="U25" s="14"/>
      <c r="V25" s="11"/>
      <c r="W25" s="11"/>
      <c r="X25" s="11"/>
    </row>
    <row r="26" spans="7:24" x14ac:dyDescent="0.25">
      <c r="H26" t="s">
        <v>18</v>
      </c>
      <c r="I26">
        <v>10019525</v>
      </c>
      <c r="P26" s="11"/>
      <c r="Q26" s="11">
        <f>SUM(Q21:Q25)</f>
        <v>365.57749999999999</v>
      </c>
      <c r="R26" s="11"/>
      <c r="T26" s="11"/>
      <c r="U26" s="11"/>
      <c r="V26" s="11"/>
      <c r="W26" s="11"/>
      <c r="X26" s="11"/>
    </row>
    <row r="27" spans="7:24" x14ac:dyDescent="0.25">
      <c r="H27" t="s">
        <v>19</v>
      </c>
      <c r="I27">
        <v>601500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20</v>
      </c>
      <c r="I28">
        <v>30000</v>
      </c>
      <c r="P28" s="11" t="s">
        <v>25</v>
      </c>
      <c r="Q28" s="11"/>
      <c r="R28" s="12"/>
      <c r="T28" s="12"/>
      <c r="U28" s="12"/>
      <c r="V28" s="11"/>
      <c r="W28" s="11"/>
      <c r="X28" s="11"/>
    </row>
    <row r="29" spans="7:24" x14ac:dyDescent="0.25">
      <c r="I29">
        <f>SUM(I26:I28)</f>
        <v>10651025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J34" sqref="J34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2025-03-27T11:41:33Z</dcterms:modified>
</cp:coreProperties>
</file>