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BINU SURENDRAN\Extra Forder\Nidhi\Papier\"/>
    </mc:Choice>
  </mc:AlternateContent>
  <xr:revisionPtr revIDLastSave="0" documentId="13_ncr:1_{74A6C412-5E63-4FE5-AFC3-FEA417FF8612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rate" sheetId="2" r:id="rId2"/>
  </sheets>
  <calcPr calcId="191029"/>
</workbook>
</file>

<file path=xl/calcChain.xml><?xml version="1.0" encoding="utf-8"?>
<calcChain xmlns="http://schemas.openxmlformats.org/spreadsheetml/2006/main">
  <c r="I16" i="1" l="1"/>
  <c r="N10" i="1" l="1"/>
  <c r="O10" i="1" s="1"/>
  <c r="P10" i="1" s="1"/>
  <c r="Q10" i="1" s="1"/>
  <c r="N11" i="1"/>
  <c r="O11" i="1" s="1"/>
  <c r="P11" i="1" s="1"/>
  <c r="Q11" i="1" s="1"/>
  <c r="N12" i="1"/>
  <c r="O12" i="1" s="1"/>
  <c r="P12" i="1" s="1"/>
  <c r="Q12" i="1" s="1"/>
  <c r="N13" i="1"/>
  <c r="O13" i="1" s="1"/>
  <c r="P13" i="1" s="1"/>
  <c r="Q13" i="1" s="1"/>
  <c r="N14" i="1"/>
  <c r="O14" i="1" s="1"/>
  <c r="P14" i="1" s="1"/>
  <c r="Q14" i="1" s="1"/>
  <c r="N15" i="1"/>
  <c r="O15" i="1" s="1"/>
  <c r="P15" i="1" s="1"/>
  <c r="Q15" i="1" s="1"/>
  <c r="I10" i="1"/>
  <c r="I11" i="1"/>
  <c r="I12" i="1"/>
  <c r="I13" i="1"/>
  <c r="I14" i="1"/>
  <c r="I15" i="1"/>
  <c r="R13" i="1" l="1"/>
  <c r="R12" i="1"/>
  <c r="R15" i="1"/>
  <c r="R11" i="1"/>
  <c r="R14" i="1"/>
  <c r="R10" i="1"/>
  <c r="N16" i="1" l="1"/>
  <c r="O16" i="1" s="1"/>
  <c r="P16" i="1" s="1"/>
  <c r="Q16" i="1" s="1"/>
  <c r="I2" i="1"/>
  <c r="I4" i="1" s="1"/>
  <c r="C5" i="1"/>
  <c r="I9" i="1"/>
  <c r="E15" i="1" l="1"/>
  <c r="G15" i="1" s="1"/>
  <c r="S15" i="1" s="1"/>
  <c r="E11" i="1"/>
  <c r="G11" i="1" s="1"/>
  <c r="S11" i="1" s="1"/>
  <c r="T11" i="1" s="1"/>
  <c r="U11" i="1" s="1"/>
  <c r="E14" i="1"/>
  <c r="G14" i="1" s="1"/>
  <c r="S14" i="1" s="1"/>
  <c r="T14" i="1" s="1"/>
  <c r="U14" i="1" s="1"/>
  <c r="E12" i="1"/>
  <c r="G12" i="1" s="1"/>
  <c r="S12" i="1" s="1"/>
  <c r="T12" i="1" s="1"/>
  <c r="U12" i="1" s="1"/>
  <c r="E13" i="1"/>
  <c r="G13" i="1" s="1"/>
  <c r="S13" i="1" s="1"/>
  <c r="E10" i="1"/>
  <c r="G10" i="1" s="1"/>
  <c r="S10" i="1" s="1"/>
  <c r="E9" i="1"/>
  <c r="R16" i="1"/>
  <c r="T10" i="1" l="1"/>
  <c r="U10" i="1" s="1"/>
  <c r="T13" i="1"/>
  <c r="U13" i="1" s="1"/>
  <c r="T15" i="1"/>
  <c r="U15" i="1" s="1"/>
  <c r="G9" i="1"/>
  <c r="E16" i="1"/>
  <c r="N9" i="1"/>
  <c r="O9" i="1" s="1"/>
  <c r="P9" i="1" l="1"/>
  <c r="Q9" i="1" s="1"/>
  <c r="R9" i="1" s="1"/>
  <c r="S9" i="1" s="1"/>
  <c r="S16" i="1" s="1"/>
  <c r="T9" i="1" l="1"/>
  <c r="T16" i="1" s="1"/>
  <c r="U9" i="1" l="1"/>
  <c r="U16" i="1" s="1"/>
</calcChain>
</file>

<file path=xl/sharedStrings.xml><?xml version="1.0" encoding="utf-8"?>
<sst xmlns="http://schemas.openxmlformats.org/spreadsheetml/2006/main" count="51" uniqueCount="36">
  <si>
    <t>Year Of Const.</t>
  </si>
  <si>
    <t>Age Of Build.</t>
  </si>
  <si>
    <t>Built Up Area In             Sq. M.</t>
  </si>
  <si>
    <t>Valuation Year</t>
  </si>
  <si>
    <t>Total Life of Structure</t>
  </si>
  <si>
    <t>% Value</t>
  </si>
  <si>
    <t>Full Rate</t>
  </si>
  <si>
    <t>Rate</t>
  </si>
  <si>
    <t>land area</t>
  </si>
  <si>
    <t>Land Value</t>
  </si>
  <si>
    <t>Final Depreciated Rate to be considered</t>
  </si>
  <si>
    <t>Final Depreciated Value to be considered</t>
  </si>
  <si>
    <t xml:space="preserve"> Value</t>
  </si>
  <si>
    <t>House No.</t>
  </si>
  <si>
    <t>Ground</t>
  </si>
  <si>
    <t>Type of structrue</t>
  </si>
  <si>
    <t>Occupancy</t>
  </si>
  <si>
    <t>Tenant</t>
  </si>
  <si>
    <t>First</t>
  </si>
  <si>
    <t>Owner</t>
  </si>
  <si>
    <t>CA in Sq. m.</t>
  </si>
  <si>
    <t>Proportionate land area</t>
  </si>
  <si>
    <t>Total Plot area</t>
  </si>
  <si>
    <t>Total const. area</t>
  </si>
  <si>
    <t>TOTAL</t>
  </si>
  <si>
    <t>Land Rate</t>
  </si>
  <si>
    <t xml:space="preserve">Land + Construction Value </t>
  </si>
  <si>
    <t>Value of Tenant - 66.67%</t>
  </si>
  <si>
    <t>Value of Landlord / Owner - 33.33%</t>
  </si>
  <si>
    <t>Unit No. / Floor  .</t>
  </si>
  <si>
    <t>Proportio-nate land area</t>
  </si>
  <si>
    <t>% of the depreciat-ion rate to be deducted</t>
  </si>
  <si>
    <t>Prop. Land + Structure Value</t>
  </si>
  <si>
    <t xml:space="preserve">Ground </t>
  </si>
  <si>
    <t>Load Bearing</t>
  </si>
  <si>
    <t>Second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</si>
</sst>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8"/>
      <name val="Arial Narrow"/>
      <family val="2"/>
    </font>
    <font>
      <sz val="8"/>
      <name val="Arial Narrow"/>
      <family val="2"/>
    </font>
    <font>
      <sz val="8"/>
      <color rgb="FFFF0000"/>
      <name val="Arial Narrow"/>
      <family val="2"/>
    </font>
    <font>
      <sz val="8"/>
      <color theme="1"/>
      <name val="Arial Narrow"/>
      <family val="2"/>
    </font>
    <font>
      <sz val="10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78">
    <xf numFmtId="0" fontId="0" fillId="0" borderId="0" xfId="0"/>
    <xf numFmtId="0" fontId="2" fillId="0" borderId="0" xfId="0" applyFont="1" applyAlignment="1">
      <alignment horizontal="center"/>
    </xf>
    <xf numFmtId="0" fontId="2" fillId="0" borderId="0" xfId="0" applyFont="1" applyAlignment="1">
      <alignment wrapText="1"/>
    </xf>
    <xf numFmtId="0" fontId="2" fillId="2" borderId="0" xfId="0" applyFont="1" applyFill="1" applyAlignment="1">
      <alignment wrapText="1"/>
    </xf>
    <xf numFmtId="43" fontId="2" fillId="0" borderId="0" xfId="1" applyFont="1" applyAlignment="1">
      <alignment wrapText="1"/>
    </xf>
    <xf numFmtId="0" fontId="2" fillId="0" borderId="0" xfId="0" applyFont="1"/>
    <xf numFmtId="43" fontId="2" fillId="0" borderId="0" xfId="1" applyFont="1"/>
    <xf numFmtId="0" fontId="3" fillId="0" borderId="0" xfId="0" applyFont="1" applyAlignment="1">
      <alignment wrapText="1"/>
    </xf>
    <xf numFmtId="0" fontId="3" fillId="2" borderId="0" xfId="0" applyFont="1" applyFill="1" applyAlignment="1">
      <alignment wrapText="1"/>
    </xf>
    <xf numFmtId="43" fontId="3" fillId="0" borderId="0" xfId="1" applyFont="1" applyAlignment="1">
      <alignment wrapText="1"/>
    </xf>
    <xf numFmtId="0" fontId="2" fillId="0" borderId="1" xfId="0" applyFont="1" applyBorder="1" applyAlignment="1">
      <alignment horizontal="center" wrapText="1"/>
    </xf>
    <xf numFmtId="4" fontId="2" fillId="0" borderId="0" xfId="0" applyNumberFormat="1" applyFont="1"/>
    <xf numFmtId="0" fontId="3" fillId="0" borderId="1" xfId="0" applyFont="1" applyBorder="1" applyAlignment="1">
      <alignment horizontal="center" vertical="top" wrapText="1" shrinkToFit="1"/>
    </xf>
    <xf numFmtId="0" fontId="2" fillId="0" borderId="1" xfId="0" applyFont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43" fontId="2" fillId="0" borderId="1" xfId="1" applyFont="1" applyBorder="1" applyAlignment="1">
      <alignment horizontal="center"/>
    </xf>
    <xf numFmtId="4" fontId="2" fillId="0" borderId="1" xfId="0" applyNumberFormat="1" applyFont="1" applyBorder="1" applyAlignment="1">
      <alignment vertical="top"/>
    </xf>
    <xf numFmtId="0" fontId="2" fillId="0" borderId="1" xfId="0" applyFont="1" applyBorder="1"/>
    <xf numFmtId="0" fontId="3" fillId="0" borderId="0" xfId="0" applyFont="1" applyAlignment="1">
      <alignment horizontal="center" wrapText="1"/>
    </xf>
    <xf numFmtId="0" fontId="3" fillId="2" borderId="0" xfId="0" applyFont="1" applyFill="1" applyAlignment="1">
      <alignment horizontal="center" wrapText="1"/>
    </xf>
    <xf numFmtId="0" fontId="2" fillId="0" borderId="0" xfId="0" applyFont="1" applyAlignment="1">
      <alignment horizontal="center" wrapText="1"/>
    </xf>
    <xf numFmtId="43" fontId="2" fillId="0" borderId="0" xfId="1" applyFont="1" applyAlignment="1">
      <alignment horizontal="center" wrapText="1"/>
    </xf>
    <xf numFmtId="0" fontId="3" fillId="0" borderId="0" xfId="0" applyFont="1" applyAlignment="1">
      <alignment horizontal="center"/>
    </xf>
    <xf numFmtId="0" fontId="2" fillId="0" borderId="0" xfId="0" applyFont="1" applyAlignment="1">
      <alignment vertical="top"/>
    </xf>
    <xf numFmtId="0" fontId="2" fillId="0" borderId="0" xfId="0" applyFont="1" applyBorder="1"/>
    <xf numFmtId="43" fontId="2" fillId="0" borderId="0" xfId="1" applyFont="1" applyBorder="1"/>
    <xf numFmtId="0" fontId="2" fillId="0" borderId="0" xfId="0" applyFont="1" applyBorder="1" applyAlignment="1">
      <alignment horizontal="right" vertical="top" wrapText="1"/>
    </xf>
    <xf numFmtId="0" fontId="3" fillId="0" borderId="0" xfId="0" applyFont="1" applyBorder="1" applyAlignment="1">
      <alignment horizontal="center" vertical="top" wrapText="1"/>
    </xf>
    <xf numFmtId="0" fontId="3" fillId="0" borderId="0" xfId="0" applyFont="1" applyBorder="1" applyAlignment="1">
      <alignment wrapText="1"/>
    </xf>
    <xf numFmtId="0" fontId="2" fillId="0" borderId="0" xfId="0" applyFont="1" applyBorder="1" applyAlignment="1">
      <alignment horizontal="center" vertical="top" wrapText="1"/>
    </xf>
    <xf numFmtId="43" fontId="2" fillId="0" borderId="0" xfId="0" applyNumberFormat="1" applyFont="1"/>
    <xf numFmtId="0" fontId="4" fillId="0" borderId="1" xfId="0" applyFont="1" applyBorder="1" applyAlignment="1">
      <alignment wrapText="1"/>
    </xf>
    <xf numFmtId="0" fontId="4" fillId="2" borderId="1" xfId="0" applyFont="1" applyFill="1" applyBorder="1" applyAlignment="1">
      <alignment wrapText="1"/>
    </xf>
    <xf numFmtId="43" fontId="4" fillId="0" borderId="1" xfId="1" applyFont="1" applyBorder="1" applyAlignment="1">
      <alignment wrapText="1"/>
    </xf>
    <xf numFmtId="0" fontId="4" fillId="0" borderId="1" xfId="0" applyFont="1" applyBorder="1" applyAlignment="1">
      <alignment horizontal="center" vertical="top" wrapText="1" shrinkToFit="1"/>
    </xf>
    <xf numFmtId="43" fontId="4" fillId="0" borderId="1" xfId="1" applyFont="1" applyBorder="1" applyAlignment="1">
      <alignment horizontal="center" wrapText="1"/>
    </xf>
    <xf numFmtId="0" fontId="4" fillId="0" borderId="1" xfId="0" applyFont="1" applyBorder="1" applyAlignment="1">
      <alignment horizontal="center" wrapText="1"/>
    </xf>
    <xf numFmtId="0" fontId="5" fillId="0" borderId="1" xfId="0" applyFont="1" applyBorder="1" applyAlignment="1">
      <alignment horizontal="center"/>
    </xf>
    <xf numFmtId="0" fontId="5" fillId="0" borderId="1" xfId="0" applyFont="1" applyBorder="1"/>
    <xf numFmtId="0" fontId="5" fillId="2" borderId="1" xfId="0" applyFont="1" applyFill="1" applyBorder="1"/>
    <xf numFmtId="43" fontId="5" fillId="0" borderId="1" xfId="1" applyFont="1" applyBorder="1"/>
    <xf numFmtId="0" fontId="5" fillId="0" borderId="1" xfId="0" applyFont="1" applyBorder="1" applyAlignment="1">
      <alignment horizontal="right" vertical="center" wrapText="1"/>
    </xf>
    <xf numFmtId="0" fontId="5" fillId="0" borderId="1" xfId="0" applyFont="1" applyBorder="1" applyAlignment="1">
      <alignment vertical="top"/>
    </xf>
    <xf numFmtId="4" fontId="5" fillId="0" borderId="1" xfId="0" applyNumberFormat="1" applyFont="1" applyBorder="1" applyAlignment="1">
      <alignment vertical="top"/>
    </xf>
    <xf numFmtId="4" fontId="5" fillId="0" borderId="1" xfId="0" applyNumberFormat="1" applyFont="1" applyBorder="1"/>
    <xf numFmtId="0" fontId="5" fillId="0" borderId="1" xfId="0" applyFont="1" applyBorder="1" applyAlignment="1">
      <alignment vertical="top" wrapText="1"/>
    </xf>
    <xf numFmtId="0" fontId="5" fillId="2" borderId="1" xfId="0" applyFont="1" applyFill="1" applyBorder="1" applyAlignment="1">
      <alignment vertical="top" wrapText="1"/>
    </xf>
    <xf numFmtId="43" fontId="6" fillId="0" borderId="1" xfId="1" applyFont="1" applyBorder="1"/>
    <xf numFmtId="0" fontId="4" fillId="0" borderId="1" xfId="0" applyFont="1" applyBorder="1" applyAlignment="1">
      <alignment vertical="top" wrapText="1"/>
    </xf>
    <xf numFmtId="43" fontId="5" fillId="0" borderId="1" xfId="1" applyFont="1" applyBorder="1" applyAlignment="1">
      <alignment vertical="top" wrapText="1"/>
    </xf>
    <xf numFmtId="4" fontId="4" fillId="0" borderId="1" xfId="0" applyNumberFormat="1" applyFont="1" applyBorder="1" applyAlignment="1">
      <alignment vertical="top"/>
    </xf>
    <xf numFmtId="43" fontId="4" fillId="0" borderId="1" xfId="1" applyFont="1" applyBorder="1" applyAlignment="1">
      <alignment vertical="top"/>
    </xf>
    <xf numFmtId="4" fontId="4" fillId="0" borderId="1" xfId="0" applyNumberFormat="1" applyFont="1" applyBorder="1"/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right" vertical="center" wrapText="1"/>
    </xf>
    <xf numFmtId="2" fontId="5" fillId="0" borderId="1" xfId="0" applyNumberFormat="1" applyFont="1" applyBorder="1" applyAlignment="1">
      <alignment vertical="top" wrapText="1"/>
    </xf>
    <xf numFmtId="2" fontId="4" fillId="0" borderId="1" xfId="0" applyNumberFormat="1" applyFont="1" applyBorder="1" applyAlignment="1">
      <alignment horizontal="right" vertical="top" wrapText="1"/>
    </xf>
    <xf numFmtId="0" fontId="6" fillId="0" borderId="1" xfId="0" applyFont="1" applyBorder="1" applyAlignment="1">
      <alignment vertical="top" wrapText="1"/>
    </xf>
    <xf numFmtId="0" fontId="6" fillId="0" borderId="1" xfId="0" applyFont="1" applyBorder="1"/>
    <xf numFmtId="0" fontId="2" fillId="0" borderId="1" xfId="0" applyFont="1" applyBorder="1" applyAlignment="1">
      <alignment wrapText="1"/>
    </xf>
    <xf numFmtId="0" fontId="2" fillId="2" borderId="1" xfId="0" applyFont="1" applyFill="1" applyBorder="1" applyAlignment="1">
      <alignment wrapText="1"/>
    </xf>
    <xf numFmtId="43" fontId="2" fillId="0" borderId="1" xfId="1" applyFont="1" applyBorder="1" applyAlignment="1">
      <alignment wrapText="1"/>
    </xf>
    <xf numFmtId="0" fontId="3" fillId="0" borderId="1" xfId="0" applyFont="1" applyBorder="1" applyAlignment="1"/>
    <xf numFmtId="0" fontId="3" fillId="0" borderId="1" xfId="0" applyFont="1" applyBorder="1" applyAlignment="1">
      <alignment wrapText="1"/>
    </xf>
    <xf numFmtId="0" fontId="3" fillId="2" borderId="1" xfId="0" applyFont="1" applyFill="1" applyBorder="1" applyAlignment="1">
      <alignment wrapText="1"/>
    </xf>
    <xf numFmtId="43" fontId="3" fillId="0" borderId="1" xfId="1" applyFont="1" applyBorder="1" applyAlignment="1">
      <alignment wrapText="1"/>
    </xf>
    <xf numFmtId="0" fontId="2" fillId="2" borderId="1" xfId="0" applyFont="1" applyFill="1" applyBorder="1" applyAlignment="1">
      <alignment horizontal="center" wrapText="1"/>
    </xf>
    <xf numFmtId="43" fontId="2" fillId="0" borderId="1" xfId="1" applyFont="1" applyBorder="1" applyAlignment="1">
      <alignment horizontal="center" wrapText="1"/>
    </xf>
    <xf numFmtId="4" fontId="2" fillId="0" borderId="1" xfId="0" applyNumberFormat="1" applyFont="1" applyBorder="1"/>
    <xf numFmtId="0" fontId="7" fillId="0" borderId="1" xfId="0" applyFont="1" applyBorder="1"/>
    <xf numFmtId="4" fontId="5" fillId="0" borderId="1" xfId="0" applyNumberFormat="1" applyFont="1" applyBorder="1" applyAlignment="1">
      <alignment horizontal="right" wrapText="1"/>
    </xf>
    <xf numFmtId="0" fontId="6" fillId="2" borderId="1" xfId="0" applyFont="1" applyFill="1" applyBorder="1" applyAlignment="1">
      <alignment vertical="top" wrapText="1"/>
    </xf>
    <xf numFmtId="2" fontId="6" fillId="0" borderId="1" xfId="0" applyNumberFormat="1" applyFont="1" applyBorder="1"/>
    <xf numFmtId="2" fontId="6" fillId="0" borderId="1" xfId="0" applyNumberFormat="1" applyFont="1" applyBorder="1" applyAlignment="1">
      <alignment horizontal="right" vertical="center" wrapText="1"/>
    </xf>
    <xf numFmtId="0" fontId="6" fillId="0" borderId="1" xfId="0" applyFont="1" applyBorder="1" applyAlignment="1">
      <alignment vertical="top"/>
    </xf>
    <xf numFmtId="4" fontId="6" fillId="0" borderId="1" xfId="0" applyNumberFormat="1" applyFont="1" applyBorder="1" applyAlignment="1">
      <alignment vertical="top"/>
    </xf>
    <xf numFmtId="4" fontId="6" fillId="0" borderId="1" xfId="0" applyNumberFormat="1" applyFont="1" applyBorder="1"/>
    <xf numFmtId="0" fontId="8" fillId="0" borderId="0" xfId="0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317976</xdr:colOff>
      <xdr:row>17</xdr:row>
      <xdr:rowOff>55562</xdr:rowOff>
    </xdr:from>
    <xdr:to>
      <xdr:col>26</xdr:col>
      <xdr:colOff>350213</xdr:colOff>
      <xdr:row>33</xdr:row>
      <xdr:rowOff>124775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0EF420-BB1F-443E-8835-9C12733A8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8226" y="4191000"/>
          <a:ext cx="8596800" cy="2609213"/>
        </a:xfrm>
        <a:prstGeom prst="rect">
          <a:avLst/>
        </a:prstGeom>
      </xdr:spPr>
    </xdr:pic>
    <xdr:clientData/>
  </xdr:twoCellAnchor>
  <xdr:twoCellAnchor editAs="oneCell">
    <xdr:from>
      <xdr:col>0</xdr:col>
      <xdr:colOff>46239</xdr:colOff>
      <xdr:row>16</xdr:row>
      <xdr:rowOff>158749</xdr:rowOff>
    </xdr:from>
    <xdr:to>
      <xdr:col>12</xdr:col>
      <xdr:colOff>118883</xdr:colOff>
      <xdr:row>53</xdr:row>
      <xdr:rowOff>145142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5F66216-026D-48B0-88DF-270EEF90F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239" y="4135437"/>
          <a:ext cx="7152894" cy="586014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14</xdr:col>
      <xdr:colOff>849231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F969DA-2E21-492B-A77C-768754051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0793331" cy="8659433"/>
        </a:xfrm>
        <a:prstGeom prst="rect">
          <a:avLst/>
        </a:prstGeom>
      </xdr:spPr>
    </xdr:pic>
    <xdr:clientData/>
  </xdr:twoCellAnchor>
  <xdr:twoCellAnchor editAs="oneCell">
    <xdr:from>
      <xdr:col>13</xdr:col>
      <xdr:colOff>438150</xdr:colOff>
      <xdr:row>1</xdr:row>
      <xdr:rowOff>9525</xdr:rowOff>
    </xdr:from>
    <xdr:to>
      <xdr:col>28</xdr:col>
      <xdr:colOff>334687</xdr:colOff>
      <xdr:row>10</xdr:row>
      <xdr:rowOff>181238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035C4DE-DA2A-4C3D-A062-0D869D294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72725" y="200025"/>
          <a:ext cx="9402487" cy="188621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138"/>
  <sheetViews>
    <sheetView tabSelected="1" zoomScale="120" zoomScaleNormal="120" workbookViewId="0">
      <pane xSplit="9" ySplit="6" topLeftCell="J7" activePane="bottomRight" state="frozen"/>
      <selection pane="topRight" activeCell="D1" sqref="D1"/>
      <selection pane="bottomLeft" activeCell="A6" sqref="A6"/>
      <selection pane="bottomRight" activeCell="W14" sqref="W14"/>
    </sheetView>
  </sheetViews>
  <sheetFormatPr defaultRowHeight="12.75" x14ac:dyDescent="0.2"/>
  <cols>
    <col min="1" max="1" width="7.140625" style="1" customWidth="1"/>
    <col min="2" max="2" width="11" style="2" customWidth="1"/>
    <col min="3" max="3" width="10.85546875" style="3" customWidth="1"/>
    <col min="4" max="4" width="8.28515625" style="2" customWidth="1"/>
    <col min="5" max="5" width="7.7109375" style="2" customWidth="1"/>
    <col min="6" max="6" width="8.28515625" style="4" customWidth="1"/>
    <col min="7" max="7" width="12" style="4" customWidth="1"/>
    <col min="8" max="8" width="9.7109375" style="2" customWidth="1"/>
    <col min="9" max="9" width="11.140625" style="5" customWidth="1"/>
    <col min="10" max="10" width="6.140625" style="5" customWidth="1"/>
    <col min="11" max="11" width="7" style="5" customWidth="1"/>
    <col min="12" max="12" width="6.7109375" style="5" customWidth="1"/>
    <col min="13" max="13" width="8.42578125" style="5" customWidth="1"/>
    <col min="14" max="14" width="5.5703125" style="5" customWidth="1"/>
    <col min="15" max="15" width="7.140625" style="5" customWidth="1"/>
    <col min="16" max="16" width="6.85546875" style="5" customWidth="1"/>
    <col min="17" max="17" width="9.42578125" style="5" customWidth="1"/>
    <col min="18" max="18" width="10.28515625" style="5" customWidth="1"/>
    <col min="19" max="19" width="10" style="5" customWidth="1"/>
    <col min="20" max="20" width="10.85546875" style="6" customWidth="1"/>
    <col min="21" max="21" width="9.5703125" style="5" customWidth="1"/>
    <col min="22" max="22" width="13.7109375" style="5" bestFit="1" customWidth="1"/>
    <col min="23" max="16384" width="9.140625" style="5"/>
  </cols>
  <sheetData>
    <row r="1" spans="1:22" x14ac:dyDescent="0.2">
      <c r="B1" s="59"/>
      <c r="C1" s="60"/>
      <c r="D1" s="59"/>
      <c r="E1" s="59"/>
      <c r="F1" s="61"/>
      <c r="G1" s="61"/>
      <c r="H1" s="62" t="s">
        <v>21</v>
      </c>
      <c r="I1" s="62"/>
      <c r="J1" s="62"/>
      <c r="K1" s="17"/>
      <c r="L1" s="17"/>
      <c r="M1" s="17"/>
      <c r="N1" s="17"/>
    </row>
    <row r="2" spans="1:22" ht="25.5" x14ac:dyDescent="0.2">
      <c r="B2" s="63" t="s">
        <v>9</v>
      </c>
      <c r="C2" s="64"/>
      <c r="D2" s="63"/>
      <c r="E2" s="63"/>
      <c r="F2" s="65"/>
      <c r="G2" s="65"/>
      <c r="H2" s="63" t="s">
        <v>22</v>
      </c>
      <c r="I2" s="17">
        <f>C3</f>
        <v>260.02999999999997</v>
      </c>
      <c r="J2" s="17"/>
      <c r="K2" s="17"/>
      <c r="L2" s="17"/>
      <c r="M2" s="17"/>
      <c r="N2" s="17"/>
    </row>
    <row r="3" spans="1:22" ht="25.5" x14ac:dyDescent="0.2">
      <c r="B3" s="10" t="s">
        <v>8</v>
      </c>
      <c r="C3" s="66">
        <v>260.02999999999997</v>
      </c>
      <c r="D3" s="10"/>
      <c r="E3" s="10"/>
      <c r="F3" s="67"/>
      <c r="G3" s="67"/>
      <c r="H3" s="10" t="s">
        <v>23</v>
      </c>
      <c r="I3" s="68">
        <v>668.9</v>
      </c>
      <c r="J3" s="17"/>
      <c r="K3" s="12"/>
      <c r="L3" s="12"/>
      <c r="M3" s="13"/>
      <c r="N3" s="17"/>
    </row>
    <row r="4" spans="1:22" x14ac:dyDescent="0.2">
      <c r="B4" s="13" t="s">
        <v>7</v>
      </c>
      <c r="C4" s="14">
        <v>93990</v>
      </c>
      <c r="D4" s="13"/>
      <c r="E4" s="13"/>
      <c r="F4" s="15"/>
      <c r="G4" s="15"/>
      <c r="H4" s="13"/>
      <c r="I4" s="16">
        <f>I2/I3</f>
        <v>0.38874271191508442</v>
      </c>
      <c r="J4" s="16"/>
      <c r="K4" s="17"/>
      <c r="L4" s="17"/>
      <c r="M4" s="16"/>
      <c r="N4" s="17"/>
    </row>
    <row r="5" spans="1:22" x14ac:dyDescent="0.2">
      <c r="B5" s="18" t="s">
        <v>12</v>
      </c>
      <c r="C5" s="19">
        <f>C4*C3</f>
        <v>24440219.699999999</v>
      </c>
      <c r="D5" s="20"/>
      <c r="E5" s="20"/>
      <c r="F5" s="21"/>
      <c r="G5" s="21"/>
      <c r="H5" s="20"/>
      <c r="I5" s="11"/>
    </row>
    <row r="6" spans="1:22" ht="38.25" x14ac:dyDescent="0.2">
      <c r="B6" s="7" t="s">
        <v>32</v>
      </c>
      <c r="C6" s="8"/>
      <c r="D6" s="7"/>
      <c r="E6" s="7"/>
      <c r="F6" s="9"/>
      <c r="G6" s="9"/>
      <c r="H6" s="7"/>
    </row>
    <row r="7" spans="1:22" s="22" customFormat="1" ht="63.75" x14ac:dyDescent="0.25">
      <c r="A7" s="31" t="s">
        <v>13</v>
      </c>
      <c r="B7" s="31" t="s">
        <v>29</v>
      </c>
      <c r="C7" s="32" t="s">
        <v>15</v>
      </c>
      <c r="D7" s="31" t="s">
        <v>16</v>
      </c>
      <c r="E7" s="31" t="s">
        <v>30</v>
      </c>
      <c r="F7" s="33" t="s">
        <v>25</v>
      </c>
      <c r="G7" s="33" t="s">
        <v>9</v>
      </c>
      <c r="H7" s="31" t="s">
        <v>20</v>
      </c>
      <c r="I7" s="34" t="s">
        <v>2</v>
      </c>
      <c r="J7" s="34" t="s">
        <v>0</v>
      </c>
      <c r="K7" s="34" t="s">
        <v>3</v>
      </c>
      <c r="L7" s="34" t="s">
        <v>4</v>
      </c>
      <c r="M7" s="34" t="s">
        <v>6</v>
      </c>
      <c r="N7" s="34" t="s">
        <v>1</v>
      </c>
      <c r="O7" s="34" t="s">
        <v>31</v>
      </c>
      <c r="P7" s="34" t="s">
        <v>5</v>
      </c>
      <c r="Q7" s="34" t="s">
        <v>10</v>
      </c>
      <c r="R7" s="34" t="s">
        <v>11</v>
      </c>
      <c r="S7" s="34" t="s">
        <v>26</v>
      </c>
      <c r="T7" s="35" t="s">
        <v>27</v>
      </c>
      <c r="U7" s="36" t="s">
        <v>28</v>
      </c>
    </row>
    <row r="8" spans="1:22" s="22" customFormat="1" ht="13.5" x14ac:dyDescent="0.25">
      <c r="A8" s="31"/>
      <c r="B8" s="31"/>
      <c r="C8" s="32"/>
      <c r="D8" s="31"/>
      <c r="E8" s="31"/>
      <c r="F8" s="33"/>
      <c r="G8" s="33"/>
      <c r="H8" s="31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5"/>
      <c r="U8" s="36"/>
    </row>
    <row r="9" spans="1:22" ht="13.5" x14ac:dyDescent="0.25">
      <c r="A9" s="37">
        <v>1</v>
      </c>
      <c r="B9" s="38" t="s">
        <v>14</v>
      </c>
      <c r="C9" s="39" t="s">
        <v>34</v>
      </c>
      <c r="D9" s="38" t="s">
        <v>17</v>
      </c>
      <c r="E9" s="38">
        <f>ROUND(I9*I4,2)</f>
        <v>46.88</v>
      </c>
      <c r="F9" s="40">
        <v>93900</v>
      </c>
      <c r="G9" s="40">
        <f>F9*E9</f>
        <v>4402032</v>
      </c>
      <c r="H9" s="53">
        <v>100.5</v>
      </c>
      <c r="I9" s="54">
        <f>ROUND(H9*1.2,2)</f>
        <v>120.6</v>
      </c>
      <c r="J9" s="41">
        <v>1960</v>
      </c>
      <c r="K9" s="41">
        <v>2025</v>
      </c>
      <c r="L9" s="41">
        <v>60</v>
      </c>
      <c r="M9" s="70">
        <v>20000</v>
      </c>
      <c r="N9" s="42">
        <f>K9-J9</f>
        <v>65</v>
      </c>
      <c r="O9" s="42">
        <f>IF(N9&gt;=5,90*N9/L9,0)</f>
        <v>97.5</v>
      </c>
      <c r="P9" s="43">
        <f t="shared" ref="P9:P15" si="0">M9/100*O9</f>
        <v>19500</v>
      </c>
      <c r="Q9" s="43">
        <f>ROUND((M9-P9),0)</f>
        <v>500</v>
      </c>
      <c r="R9" s="43">
        <f>ROUND((Q9*I9),0)</f>
        <v>60300</v>
      </c>
      <c r="S9" s="43">
        <f>R9+G9</f>
        <v>4462332</v>
      </c>
      <c r="T9" s="40">
        <f>ROUND(S9*66.67%,0)</f>
        <v>2975037</v>
      </c>
      <c r="U9" s="44">
        <f>S9-T9</f>
        <v>1487295</v>
      </c>
    </row>
    <row r="10" spans="1:22" ht="13.5" x14ac:dyDescent="0.25">
      <c r="A10" s="37">
        <v>2</v>
      </c>
      <c r="B10" s="38" t="s">
        <v>33</v>
      </c>
      <c r="C10" s="39" t="s">
        <v>34</v>
      </c>
      <c r="D10" s="38" t="s">
        <v>17</v>
      </c>
      <c r="E10" s="38">
        <f>ROUND(I10*I4,2)</f>
        <v>48.75</v>
      </c>
      <c r="F10" s="40">
        <v>93990</v>
      </c>
      <c r="G10" s="40">
        <f t="shared" ref="G10:G15" si="1">F10*E10</f>
        <v>4582012.5</v>
      </c>
      <c r="H10" s="53">
        <v>104.5</v>
      </c>
      <c r="I10" s="54">
        <f t="shared" ref="I10:I15" si="2">ROUND(H10*1.2,2)</f>
        <v>125.4</v>
      </c>
      <c r="J10" s="41">
        <v>1960</v>
      </c>
      <c r="K10" s="41">
        <v>2025</v>
      </c>
      <c r="L10" s="41">
        <v>60</v>
      </c>
      <c r="M10" s="70">
        <v>20000</v>
      </c>
      <c r="N10" s="42">
        <f t="shared" ref="N10:N15" si="3">K10-J10</f>
        <v>65</v>
      </c>
      <c r="O10" s="42">
        <f t="shared" ref="O10:O15" si="4">IF(N10&gt;=5,90*N10/L10,0)</f>
        <v>97.5</v>
      </c>
      <c r="P10" s="43">
        <f t="shared" si="0"/>
        <v>19500</v>
      </c>
      <c r="Q10" s="43">
        <f t="shared" ref="Q10:Q15" si="5">ROUND((M10-P10),0)</f>
        <v>500</v>
      </c>
      <c r="R10" s="43">
        <f t="shared" ref="R10:R15" si="6">ROUND((Q10*I10),0)</f>
        <v>62700</v>
      </c>
      <c r="S10" s="43">
        <f t="shared" ref="S10:S15" si="7">R10+G10</f>
        <v>4644712.5</v>
      </c>
      <c r="T10" s="40">
        <f t="shared" ref="T10:T11" si="8">ROUND(S10*66.67%,0)</f>
        <v>3096630</v>
      </c>
      <c r="U10" s="44">
        <f>S10-T10</f>
        <v>1548082.5</v>
      </c>
    </row>
    <row r="11" spans="1:22" s="23" customFormat="1" x14ac:dyDescent="0.25">
      <c r="A11" s="37">
        <v>3</v>
      </c>
      <c r="B11" s="38" t="s">
        <v>33</v>
      </c>
      <c r="C11" s="39" t="s">
        <v>34</v>
      </c>
      <c r="D11" s="69" t="s">
        <v>17</v>
      </c>
      <c r="E11" s="38">
        <f>ROUND(I11*I4,2)</f>
        <v>1.07</v>
      </c>
      <c r="F11" s="40">
        <v>93990</v>
      </c>
      <c r="G11" s="40">
        <f t="shared" si="1"/>
        <v>100569.3</v>
      </c>
      <c r="H11" s="53">
        <v>2.2999999999999998</v>
      </c>
      <c r="I11" s="54">
        <f t="shared" si="2"/>
        <v>2.76</v>
      </c>
      <c r="J11" s="41">
        <v>1960</v>
      </c>
      <c r="K11" s="41">
        <v>2025</v>
      </c>
      <c r="L11" s="41">
        <v>60</v>
      </c>
      <c r="M11" s="70">
        <v>20000</v>
      </c>
      <c r="N11" s="42">
        <f t="shared" si="3"/>
        <v>65</v>
      </c>
      <c r="O11" s="42">
        <f t="shared" si="4"/>
        <v>97.5</v>
      </c>
      <c r="P11" s="43">
        <f t="shared" si="0"/>
        <v>19500</v>
      </c>
      <c r="Q11" s="43">
        <f t="shared" si="5"/>
        <v>500</v>
      </c>
      <c r="R11" s="43">
        <f t="shared" si="6"/>
        <v>1380</v>
      </c>
      <c r="S11" s="43">
        <f t="shared" si="7"/>
        <v>101949.3</v>
      </c>
      <c r="T11" s="40">
        <f t="shared" si="8"/>
        <v>67970</v>
      </c>
      <c r="U11" s="44">
        <f t="shared" ref="U11:U15" si="9">S11-T11</f>
        <v>33979.300000000003</v>
      </c>
    </row>
    <row r="12" spans="1:22" ht="13.5" x14ac:dyDescent="0.25">
      <c r="A12" s="37">
        <v>4</v>
      </c>
      <c r="B12" s="45" t="s">
        <v>14</v>
      </c>
      <c r="C12" s="39" t="s">
        <v>34</v>
      </c>
      <c r="D12" s="45" t="s">
        <v>17</v>
      </c>
      <c r="E12" s="38">
        <f>ROUND(I12*I4,2)</f>
        <v>2.48</v>
      </c>
      <c r="F12" s="40">
        <v>93990</v>
      </c>
      <c r="G12" s="40">
        <f t="shared" si="1"/>
        <v>233095.2</v>
      </c>
      <c r="H12" s="53">
        <v>5.31</v>
      </c>
      <c r="I12" s="54">
        <f t="shared" si="2"/>
        <v>6.37</v>
      </c>
      <c r="J12" s="41">
        <v>1960</v>
      </c>
      <c r="K12" s="41">
        <v>2025</v>
      </c>
      <c r="L12" s="41">
        <v>60</v>
      </c>
      <c r="M12" s="70">
        <v>20000</v>
      </c>
      <c r="N12" s="42">
        <f t="shared" ref="N12:N13" si="10">K12-J12</f>
        <v>65</v>
      </c>
      <c r="O12" s="42">
        <f t="shared" ref="O12:O13" si="11">IF(N12&gt;=5,90*N12/L12,0)</f>
        <v>97.5</v>
      </c>
      <c r="P12" s="43">
        <f t="shared" ref="P12:P13" si="12">M12/100*O12</f>
        <v>19500</v>
      </c>
      <c r="Q12" s="43">
        <f t="shared" ref="Q12:Q13" si="13">ROUND((M12-P12),0)</f>
        <v>500</v>
      </c>
      <c r="R12" s="43">
        <f t="shared" ref="R12:R13" si="14">ROUND((Q12*I12),0)</f>
        <v>3185</v>
      </c>
      <c r="S12" s="43">
        <f t="shared" si="7"/>
        <v>236280.2</v>
      </c>
      <c r="T12" s="40">
        <f t="shared" ref="T12:T15" si="15">ROUND(S12*66.67%,0)</f>
        <v>157528</v>
      </c>
      <c r="U12" s="44">
        <f t="shared" si="9"/>
        <v>78752.200000000012</v>
      </c>
    </row>
    <row r="13" spans="1:22" s="77" customFormat="1" ht="13.5" x14ac:dyDescent="0.25">
      <c r="A13" s="37">
        <v>5</v>
      </c>
      <c r="B13" s="57" t="s">
        <v>18</v>
      </c>
      <c r="C13" s="71" t="s">
        <v>34</v>
      </c>
      <c r="D13" s="57" t="s">
        <v>19</v>
      </c>
      <c r="E13" s="58">
        <f>ROUND(I13*I4,2)</f>
        <v>129.22</v>
      </c>
      <c r="F13" s="47">
        <v>93990</v>
      </c>
      <c r="G13" s="47">
        <f t="shared" si="1"/>
        <v>12145387.800000001</v>
      </c>
      <c r="H13" s="72">
        <v>277</v>
      </c>
      <c r="I13" s="73">
        <f t="shared" si="2"/>
        <v>332.4</v>
      </c>
      <c r="J13" s="41">
        <v>1960</v>
      </c>
      <c r="K13" s="41">
        <v>2025</v>
      </c>
      <c r="L13" s="41">
        <v>60</v>
      </c>
      <c r="M13" s="70">
        <v>20000</v>
      </c>
      <c r="N13" s="74">
        <f t="shared" si="10"/>
        <v>65</v>
      </c>
      <c r="O13" s="74">
        <f t="shared" si="11"/>
        <v>97.5</v>
      </c>
      <c r="P13" s="75">
        <f t="shared" si="12"/>
        <v>19500</v>
      </c>
      <c r="Q13" s="75">
        <f t="shared" si="13"/>
        <v>500</v>
      </c>
      <c r="R13" s="75">
        <f t="shared" si="14"/>
        <v>166200</v>
      </c>
      <c r="S13" s="75">
        <f t="shared" si="7"/>
        <v>12311587.800000001</v>
      </c>
      <c r="T13" s="47">
        <f t="shared" si="15"/>
        <v>8208136</v>
      </c>
      <c r="U13" s="76">
        <f t="shared" si="9"/>
        <v>4103451.8000000007</v>
      </c>
    </row>
    <row r="14" spans="1:22" ht="13.5" x14ac:dyDescent="0.25">
      <c r="A14" s="37">
        <v>6</v>
      </c>
      <c r="B14" s="45" t="s">
        <v>35</v>
      </c>
      <c r="C14" s="46" t="s">
        <v>34</v>
      </c>
      <c r="D14" s="45" t="s">
        <v>17</v>
      </c>
      <c r="E14" s="38">
        <f>ROUND(I14*I4,2)</f>
        <v>14.29</v>
      </c>
      <c r="F14" s="40">
        <v>93990</v>
      </c>
      <c r="G14" s="40">
        <f t="shared" si="1"/>
        <v>1343117.0999999999</v>
      </c>
      <c r="H14" s="53">
        <v>30.64</v>
      </c>
      <c r="I14" s="54">
        <f t="shared" si="2"/>
        <v>36.770000000000003</v>
      </c>
      <c r="J14" s="41">
        <v>1960</v>
      </c>
      <c r="K14" s="41">
        <v>2025</v>
      </c>
      <c r="L14" s="41">
        <v>60</v>
      </c>
      <c r="M14" s="70">
        <v>20000</v>
      </c>
      <c r="N14" s="42">
        <f t="shared" si="3"/>
        <v>65</v>
      </c>
      <c r="O14" s="42">
        <f t="shared" si="4"/>
        <v>97.5</v>
      </c>
      <c r="P14" s="43">
        <f t="shared" si="0"/>
        <v>19500</v>
      </c>
      <c r="Q14" s="43">
        <f t="shared" si="5"/>
        <v>500</v>
      </c>
      <c r="R14" s="43">
        <f t="shared" si="6"/>
        <v>18385</v>
      </c>
      <c r="S14" s="43">
        <f t="shared" si="7"/>
        <v>1361502.0999999999</v>
      </c>
      <c r="T14" s="40">
        <f t="shared" si="15"/>
        <v>907713</v>
      </c>
      <c r="U14" s="44">
        <f t="shared" si="9"/>
        <v>453789.09999999986</v>
      </c>
    </row>
    <row r="15" spans="1:22" ht="13.5" x14ac:dyDescent="0.25">
      <c r="A15" s="37">
        <v>7</v>
      </c>
      <c r="B15" s="45" t="s">
        <v>35</v>
      </c>
      <c r="C15" s="46" t="s">
        <v>34</v>
      </c>
      <c r="D15" s="45" t="s">
        <v>17</v>
      </c>
      <c r="E15" s="38">
        <f>ROUND(I15*I4,2)</f>
        <v>17.34</v>
      </c>
      <c r="F15" s="40">
        <v>93990</v>
      </c>
      <c r="G15" s="40">
        <f t="shared" si="1"/>
        <v>1629786.6</v>
      </c>
      <c r="H15" s="53">
        <v>37.17</v>
      </c>
      <c r="I15" s="54">
        <f t="shared" si="2"/>
        <v>44.6</v>
      </c>
      <c r="J15" s="41">
        <v>1960</v>
      </c>
      <c r="K15" s="41">
        <v>2025</v>
      </c>
      <c r="L15" s="41">
        <v>60</v>
      </c>
      <c r="M15" s="70">
        <v>20000</v>
      </c>
      <c r="N15" s="42">
        <f t="shared" si="3"/>
        <v>65</v>
      </c>
      <c r="O15" s="42">
        <f t="shared" si="4"/>
        <v>97.5</v>
      </c>
      <c r="P15" s="43">
        <f t="shared" si="0"/>
        <v>19500</v>
      </c>
      <c r="Q15" s="43">
        <f t="shared" si="5"/>
        <v>500</v>
      </c>
      <c r="R15" s="43">
        <f t="shared" si="6"/>
        <v>22300</v>
      </c>
      <c r="S15" s="43">
        <f t="shared" si="7"/>
        <v>1652086.6</v>
      </c>
      <c r="T15" s="40">
        <f t="shared" si="15"/>
        <v>1101446</v>
      </c>
      <c r="U15" s="44">
        <f t="shared" si="9"/>
        <v>550640.60000000009</v>
      </c>
    </row>
    <row r="16" spans="1:22" ht="13.5" x14ac:dyDescent="0.25">
      <c r="A16" s="37"/>
      <c r="B16" s="48" t="s">
        <v>24</v>
      </c>
      <c r="C16" s="46"/>
      <c r="D16" s="45"/>
      <c r="E16" s="48">
        <f>SUM(E9:E15)</f>
        <v>260.02999999999997</v>
      </c>
      <c r="F16" s="49"/>
      <c r="G16" s="49"/>
      <c r="H16" s="55"/>
      <c r="I16" s="56">
        <f>SUM(I9:I15)</f>
        <v>668.9</v>
      </c>
      <c r="J16" s="41">
        <v>0</v>
      </c>
      <c r="K16" s="41">
        <v>0</v>
      </c>
      <c r="L16" s="41">
        <v>0</v>
      </c>
      <c r="M16" s="70">
        <v>0</v>
      </c>
      <c r="N16" s="42">
        <f t="shared" ref="N16" si="16">K16-J16</f>
        <v>0</v>
      </c>
      <c r="O16" s="42">
        <f t="shared" ref="O16" si="17">IF(N16&gt;=5,90*N16/L16,0)</f>
        <v>0</v>
      </c>
      <c r="P16" s="43">
        <f t="shared" ref="P16" si="18">M16/100*O16</f>
        <v>0</v>
      </c>
      <c r="Q16" s="43">
        <f t="shared" ref="Q16" si="19">ROUND((M16-P16),0)</f>
        <v>0</v>
      </c>
      <c r="R16" s="43">
        <f t="shared" ref="R16" si="20">ROUND((Q16*I16),0)</f>
        <v>0</v>
      </c>
      <c r="S16" s="50">
        <f>SUM(S9:S15)</f>
        <v>24770450.500000004</v>
      </c>
      <c r="T16" s="51">
        <f>SUM(T9:T15)</f>
        <v>16514460</v>
      </c>
      <c r="U16" s="52">
        <f>SUM(U9:U15)</f>
        <v>8255990.5</v>
      </c>
      <c r="V16" s="30"/>
    </row>
    <row r="17" spans="11:20" x14ac:dyDescent="0.2">
      <c r="K17" s="24"/>
      <c r="L17" s="24"/>
      <c r="M17" s="24"/>
      <c r="N17" s="24"/>
      <c r="O17" s="24"/>
      <c r="P17" s="24"/>
      <c r="Q17" s="24"/>
      <c r="R17" s="24"/>
      <c r="S17" s="24"/>
      <c r="T17" s="25"/>
    </row>
    <row r="18" spans="11:20" x14ac:dyDescent="0.2">
      <c r="K18" s="24"/>
      <c r="L18" s="24"/>
      <c r="M18" s="24"/>
      <c r="N18" s="24"/>
      <c r="O18" s="24"/>
      <c r="P18" s="24"/>
      <c r="Q18" s="24"/>
      <c r="R18" s="24"/>
      <c r="S18" s="24"/>
      <c r="T18" s="25"/>
    </row>
    <row r="19" spans="11:20" x14ac:dyDescent="0.2">
      <c r="K19" s="24"/>
      <c r="L19" s="24"/>
      <c r="M19" s="24"/>
      <c r="N19" s="24"/>
      <c r="O19" s="24"/>
      <c r="P19" s="24"/>
      <c r="Q19" s="24"/>
      <c r="R19" s="24"/>
      <c r="S19" s="24"/>
      <c r="T19" s="25"/>
    </row>
    <row r="20" spans="11:20" x14ac:dyDescent="0.2">
      <c r="K20" s="24"/>
      <c r="L20" s="24"/>
      <c r="M20" s="24"/>
      <c r="N20" s="24"/>
      <c r="O20" s="24"/>
      <c r="P20" s="24"/>
      <c r="Q20" s="24"/>
      <c r="R20" s="24"/>
      <c r="S20" s="24"/>
      <c r="T20" s="25"/>
    </row>
    <row r="21" spans="11:20" x14ac:dyDescent="0.2">
      <c r="K21" s="24"/>
      <c r="L21" s="24"/>
      <c r="M21" s="24"/>
      <c r="N21" s="24"/>
      <c r="O21" s="24"/>
      <c r="P21" s="24"/>
      <c r="Q21" s="24"/>
      <c r="R21" s="24"/>
      <c r="S21" s="24"/>
      <c r="T21" s="25"/>
    </row>
    <row r="22" spans="11:20" x14ac:dyDescent="0.2">
      <c r="K22" s="24"/>
      <c r="L22" s="27"/>
      <c r="M22" s="27"/>
      <c r="N22" s="27"/>
      <c r="O22" s="28"/>
      <c r="P22" s="24"/>
      <c r="Q22" s="24"/>
      <c r="R22" s="24"/>
      <c r="S22" s="24"/>
      <c r="T22" s="25"/>
    </row>
    <row r="23" spans="11:20" x14ac:dyDescent="0.2">
      <c r="K23" s="24"/>
      <c r="L23" s="26"/>
      <c r="M23" s="24"/>
      <c r="N23" s="26"/>
      <c r="O23" s="24"/>
      <c r="P23" s="24"/>
      <c r="Q23" s="24"/>
      <c r="R23" s="24"/>
      <c r="S23" s="24"/>
      <c r="T23" s="25"/>
    </row>
    <row r="24" spans="11:20" x14ac:dyDescent="0.2">
      <c r="K24" s="24"/>
      <c r="L24" s="26"/>
      <c r="M24" s="26"/>
      <c r="N24" s="26"/>
      <c r="O24" s="24"/>
      <c r="P24" s="24"/>
      <c r="Q24" s="24"/>
      <c r="R24" s="24"/>
      <c r="S24" s="24"/>
      <c r="T24" s="25"/>
    </row>
    <row r="25" spans="11:20" x14ac:dyDescent="0.2">
      <c r="K25" s="24"/>
      <c r="L25" s="26"/>
      <c r="M25" s="26"/>
      <c r="N25" s="26"/>
      <c r="O25" s="24"/>
      <c r="P25" s="24"/>
      <c r="Q25" s="24"/>
      <c r="R25" s="24"/>
      <c r="S25" s="24"/>
      <c r="T25" s="25"/>
    </row>
    <row r="26" spans="11:20" x14ac:dyDescent="0.2">
      <c r="K26" s="24"/>
      <c r="L26" s="26"/>
      <c r="M26" s="29"/>
      <c r="N26" s="26"/>
      <c r="O26" s="24"/>
      <c r="P26" s="24"/>
      <c r="Q26" s="24"/>
      <c r="R26" s="24"/>
      <c r="S26" s="24"/>
      <c r="T26" s="25"/>
    </row>
    <row r="27" spans="11:20" x14ac:dyDescent="0.2">
      <c r="K27" s="24"/>
      <c r="L27" s="26"/>
      <c r="M27" s="26"/>
      <c r="N27" s="26"/>
      <c r="O27" s="24"/>
      <c r="P27" s="24"/>
      <c r="Q27" s="24"/>
      <c r="R27" s="24"/>
      <c r="S27" s="24"/>
      <c r="T27" s="25"/>
    </row>
    <row r="28" spans="11:20" x14ac:dyDescent="0.2">
      <c r="K28" s="24"/>
      <c r="L28" s="26"/>
      <c r="M28" s="26"/>
      <c r="N28" s="26"/>
      <c r="O28" s="24"/>
      <c r="P28" s="24"/>
      <c r="Q28" s="24"/>
      <c r="R28" s="24"/>
      <c r="S28" s="24"/>
      <c r="T28" s="25"/>
    </row>
    <row r="29" spans="11:20" x14ac:dyDescent="0.2">
      <c r="K29" s="24"/>
      <c r="L29" s="26"/>
      <c r="M29" s="26"/>
      <c r="N29" s="26"/>
      <c r="O29" s="24"/>
      <c r="P29" s="24"/>
      <c r="Q29" s="24"/>
      <c r="R29" s="24"/>
      <c r="S29" s="24"/>
      <c r="T29" s="25"/>
    </row>
    <row r="30" spans="11:20" x14ac:dyDescent="0.2">
      <c r="K30" s="24"/>
      <c r="L30" s="26"/>
      <c r="M30" s="26"/>
      <c r="N30" s="26"/>
      <c r="O30" s="24"/>
      <c r="P30" s="24"/>
      <c r="Q30" s="24"/>
      <c r="R30" s="24"/>
      <c r="S30" s="24"/>
      <c r="T30" s="25"/>
    </row>
    <row r="31" spans="11:20" x14ac:dyDescent="0.2">
      <c r="K31" s="24"/>
      <c r="L31" s="26"/>
      <c r="M31" s="26"/>
      <c r="N31" s="26"/>
      <c r="O31" s="24"/>
      <c r="P31" s="24"/>
      <c r="Q31" s="24"/>
      <c r="R31" s="24"/>
      <c r="S31" s="24"/>
      <c r="T31" s="25"/>
    </row>
    <row r="32" spans="11:20" x14ac:dyDescent="0.2">
      <c r="K32" s="24"/>
      <c r="L32" s="26"/>
      <c r="M32" s="26"/>
      <c r="N32" s="26"/>
      <c r="O32" s="24"/>
      <c r="P32" s="24"/>
      <c r="Q32" s="24"/>
      <c r="R32" s="24"/>
      <c r="S32" s="24"/>
      <c r="T32" s="25"/>
    </row>
    <row r="33" spans="11:20" x14ac:dyDescent="0.2">
      <c r="K33" s="24"/>
      <c r="L33" s="24"/>
      <c r="M33" s="24"/>
      <c r="N33" s="24"/>
      <c r="O33" s="24"/>
      <c r="P33" s="24"/>
      <c r="Q33" s="24"/>
      <c r="R33" s="24"/>
      <c r="S33" s="24"/>
      <c r="T33" s="25"/>
    </row>
    <row r="34" spans="11:20" x14ac:dyDescent="0.2">
      <c r="K34" s="24"/>
      <c r="L34" s="24"/>
      <c r="M34" s="24"/>
      <c r="N34" s="24"/>
      <c r="O34" s="24"/>
      <c r="P34" s="24"/>
      <c r="Q34" s="24"/>
      <c r="R34" s="24"/>
      <c r="S34" s="24"/>
      <c r="T34" s="25"/>
    </row>
    <row r="35" spans="11:20" x14ac:dyDescent="0.2">
      <c r="K35" s="24"/>
      <c r="L35" s="24"/>
      <c r="M35" s="24"/>
      <c r="N35" s="24"/>
      <c r="O35" s="24"/>
      <c r="P35" s="24"/>
      <c r="Q35" s="24"/>
      <c r="R35" s="24"/>
      <c r="S35" s="24"/>
      <c r="T35" s="25"/>
    </row>
    <row r="36" spans="11:20" x14ac:dyDescent="0.2">
      <c r="K36" s="24"/>
      <c r="L36" s="24"/>
      <c r="M36" s="24"/>
      <c r="N36" s="24"/>
      <c r="O36" s="24"/>
      <c r="P36" s="24"/>
      <c r="Q36" s="24"/>
      <c r="R36" s="24"/>
      <c r="S36" s="24"/>
      <c r="T36" s="25"/>
    </row>
    <row r="37" spans="11:20" x14ac:dyDescent="0.2">
      <c r="K37" s="24"/>
      <c r="L37" s="24"/>
      <c r="M37" s="24"/>
      <c r="N37" s="24"/>
      <c r="O37" s="24"/>
      <c r="P37" s="24"/>
      <c r="Q37" s="24"/>
      <c r="R37" s="24"/>
      <c r="S37" s="24"/>
      <c r="T37" s="25"/>
    </row>
    <row r="38" spans="11:20" x14ac:dyDescent="0.2">
      <c r="K38" s="24"/>
      <c r="L38" s="26"/>
      <c r="M38" s="24"/>
      <c r="N38" s="24"/>
      <c r="O38" s="24"/>
      <c r="P38" s="24"/>
      <c r="Q38" s="24"/>
      <c r="R38" s="24"/>
      <c r="S38" s="24"/>
      <c r="T38" s="25"/>
    </row>
    <row r="39" spans="11:20" x14ac:dyDescent="0.2">
      <c r="K39" s="24"/>
      <c r="L39" s="26"/>
      <c r="M39" s="24"/>
      <c r="N39" s="24"/>
      <c r="O39" s="24"/>
      <c r="P39" s="24"/>
      <c r="Q39" s="24"/>
      <c r="R39" s="24"/>
      <c r="S39" s="24"/>
      <c r="T39" s="25"/>
    </row>
    <row r="40" spans="11:20" x14ac:dyDescent="0.2">
      <c r="K40" s="24"/>
      <c r="L40" s="26"/>
      <c r="M40" s="24"/>
      <c r="N40" s="24"/>
      <c r="O40" s="24"/>
      <c r="P40" s="24"/>
      <c r="Q40" s="24"/>
      <c r="R40" s="24"/>
      <c r="S40" s="24"/>
      <c r="T40" s="25"/>
    </row>
    <row r="41" spans="11:20" x14ac:dyDescent="0.2">
      <c r="K41" s="24"/>
      <c r="L41" s="26"/>
      <c r="M41" s="24"/>
      <c r="N41" s="24"/>
      <c r="O41" s="24"/>
      <c r="P41" s="24"/>
      <c r="Q41" s="24"/>
      <c r="R41" s="24"/>
      <c r="S41" s="24"/>
      <c r="T41" s="25"/>
    </row>
    <row r="42" spans="11:20" x14ac:dyDescent="0.2">
      <c r="K42" s="24"/>
      <c r="L42" s="26"/>
      <c r="M42" s="24"/>
      <c r="N42" s="24"/>
      <c r="O42" s="24"/>
      <c r="P42" s="24"/>
      <c r="Q42" s="24"/>
      <c r="R42" s="24"/>
      <c r="S42" s="24"/>
      <c r="T42" s="25"/>
    </row>
    <row r="43" spans="11:20" x14ac:dyDescent="0.2">
      <c r="K43" s="24"/>
      <c r="L43" s="26"/>
      <c r="M43" s="24"/>
      <c r="N43" s="24"/>
      <c r="O43" s="24"/>
      <c r="P43" s="24"/>
      <c r="Q43" s="24"/>
      <c r="R43" s="24"/>
      <c r="S43" s="24"/>
      <c r="T43" s="25"/>
    </row>
    <row r="44" spans="11:20" x14ac:dyDescent="0.2">
      <c r="K44" s="24"/>
      <c r="L44" s="26"/>
      <c r="M44" s="24"/>
      <c r="N44" s="24"/>
      <c r="O44" s="24"/>
      <c r="P44" s="24"/>
      <c r="Q44" s="24"/>
      <c r="R44" s="24"/>
      <c r="S44" s="24"/>
      <c r="T44" s="25"/>
    </row>
    <row r="45" spans="11:20" x14ac:dyDescent="0.2">
      <c r="K45" s="24"/>
      <c r="L45" s="26"/>
      <c r="M45" s="24"/>
      <c r="N45" s="24"/>
      <c r="O45" s="24"/>
      <c r="P45" s="24"/>
      <c r="Q45" s="24"/>
      <c r="R45" s="24"/>
      <c r="S45" s="24"/>
      <c r="T45" s="25"/>
    </row>
    <row r="46" spans="11:20" x14ac:dyDescent="0.2">
      <c r="K46" s="24"/>
      <c r="L46" s="26"/>
      <c r="M46" s="24"/>
      <c r="N46" s="24"/>
      <c r="O46" s="24"/>
      <c r="P46" s="24"/>
      <c r="Q46" s="24"/>
      <c r="R46" s="24"/>
      <c r="S46" s="24"/>
      <c r="T46" s="25"/>
    </row>
    <row r="47" spans="11:20" x14ac:dyDescent="0.2">
      <c r="K47" s="24"/>
      <c r="L47" s="26"/>
      <c r="M47" s="24"/>
      <c r="N47" s="24"/>
      <c r="O47" s="24"/>
      <c r="P47" s="24"/>
      <c r="Q47" s="24"/>
      <c r="R47" s="24"/>
      <c r="S47" s="24"/>
      <c r="T47" s="25"/>
    </row>
    <row r="48" spans="11:20" x14ac:dyDescent="0.2">
      <c r="K48" s="24"/>
      <c r="L48" s="24"/>
      <c r="M48" s="24"/>
      <c r="N48" s="24"/>
      <c r="O48" s="24"/>
      <c r="P48" s="24"/>
      <c r="Q48" s="24"/>
      <c r="R48" s="24"/>
      <c r="S48" s="24"/>
      <c r="T48" s="25"/>
    </row>
    <row r="49" spans="11:20" x14ac:dyDescent="0.2">
      <c r="K49" s="24"/>
      <c r="L49" s="24"/>
      <c r="M49" s="24"/>
      <c r="N49" s="24"/>
      <c r="O49" s="24"/>
      <c r="P49" s="24"/>
      <c r="Q49" s="24"/>
      <c r="R49" s="24"/>
      <c r="S49" s="24"/>
      <c r="T49" s="25"/>
    </row>
    <row r="50" spans="11:20" x14ac:dyDescent="0.2">
      <c r="K50" s="24"/>
      <c r="L50" s="24"/>
      <c r="M50" s="24"/>
      <c r="N50" s="24"/>
      <c r="O50" s="24"/>
      <c r="P50" s="24"/>
      <c r="Q50" s="24"/>
      <c r="R50" s="24"/>
      <c r="S50" s="24"/>
      <c r="T50" s="25"/>
    </row>
    <row r="51" spans="11:20" x14ac:dyDescent="0.2">
      <c r="K51" s="24"/>
      <c r="L51" s="24"/>
      <c r="M51" s="24"/>
      <c r="N51" s="24"/>
      <c r="O51" s="24"/>
      <c r="P51" s="24"/>
      <c r="Q51" s="24"/>
      <c r="R51" s="24"/>
      <c r="S51" s="24"/>
      <c r="T51" s="25"/>
    </row>
    <row r="52" spans="11:20" x14ac:dyDescent="0.2">
      <c r="K52" s="24"/>
      <c r="L52" s="24"/>
      <c r="M52" s="24"/>
      <c r="N52" s="24"/>
      <c r="O52" s="24"/>
      <c r="P52" s="24"/>
      <c r="Q52" s="24"/>
      <c r="R52" s="24"/>
      <c r="S52" s="24"/>
      <c r="T52" s="25"/>
    </row>
    <row r="53" spans="11:20" x14ac:dyDescent="0.2">
      <c r="K53" s="24"/>
      <c r="L53" s="24"/>
      <c r="M53" s="24"/>
      <c r="N53" s="24"/>
      <c r="O53" s="24"/>
      <c r="P53" s="24"/>
      <c r="Q53" s="24"/>
      <c r="R53" s="24"/>
      <c r="S53" s="24"/>
      <c r="T53" s="25"/>
    </row>
    <row r="54" spans="11:20" x14ac:dyDescent="0.2">
      <c r="K54" s="24"/>
      <c r="L54" s="24"/>
      <c r="M54" s="24"/>
      <c r="N54" s="24"/>
      <c r="O54" s="24"/>
      <c r="P54" s="24"/>
      <c r="Q54" s="24"/>
      <c r="R54" s="24"/>
      <c r="S54" s="24"/>
      <c r="T54" s="25"/>
    </row>
    <row r="55" spans="11:20" x14ac:dyDescent="0.2">
      <c r="K55" s="24"/>
      <c r="L55" s="24"/>
      <c r="M55" s="24"/>
      <c r="N55" s="24"/>
      <c r="O55" s="24"/>
      <c r="P55" s="24"/>
      <c r="Q55" s="24"/>
      <c r="R55" s="24"/>
      <c r="S55" s="24"/>
      <c r="T55" s="25"/>
    </row>
    <row r="56" spans="11:20" x14ac:dyDescent="0.2">
      <c r="K56" s="24"/>
      <c r="L56" s="24"/>
      <c r="M56" s="24"/>
      <c r="N56" s="24"/>
      <c r="O56" s="24"/>
      <c r="P56" s="24"/>
      <c r="Q56" s="24"/>
      <c r="R56" s="24"/>
      <c r="S56" s="24"/>
      <c r="T56" s="25"/>
    </row>
    <row r="57" spans="11:20" x14ac:dyDescent="0.2">
      <c r="K57" s="24"/>
      <c r="L57" s="24"/>
      <c r="M57" s="24"/>
      <c r="N57" s="24"/>
      <c r="O57" s="24"/>
      <c r="P57" s="24"/>
      <c r="Q57" s="24"/>
      <c r="R57" s="24"/>
      <c r="S57" s="24"/>
      <c r="T57" s="25"/>
    </row>
    <row r="58" spans="11:20" x14ac:dyDescent="0.2">
      <c r="K58" s="24"/>
      <c r="L58" s="24"/>
      <c r="M58" s="24"/>
      <c r="N58" s="24"/>
      <c r="O58" s="24"/>
      <c r="P58" s="24"/>
      <c r="Q58" s="24"/>
      <c r="R58" s="24"/>
      <c r="S58" s="24"/>
      <c r="T58" s="25"/>
    </row>
    <row r="59" spans="11:20" x14ac:dyDescent="0.2">
      <c r="K59" s="24"/>
      <c r="L59" s="24"/>
      <c r="M59" s="24"/>
      <c r="N59" s="24"/>
      <c r="O59" s="24"/>
      <c r="P59" s="24"/>
      <c r="Q59" s="24"/>
      <c r="R59" s="24"/>
      <c r="S59" s="24"/>
      <c r="T59" s="25"/>
    </row>
    <row r="60" spans="11:20" x14ac:dyDescent="0.2">
      <c r="K60" s="24"/>
      <c r="L60" s="24"/>
      <c r="M60" s="24"/>
      <c r="N60" s="24"/>
      <c r="O60" s="24"/>
      <c r="P60" s="24"/>
      <c r="Q60" s="24"/>
      <c r="R60" s="24"/>
      <c r="S60" s="24"/>
      <c r="T60" s="25"/>
    </row>
    <row r="61" spans="11:20" x14ac:dyDescent="0.2">
      <c r="K61" s="24"/>
      <c r="L61" s="24"/>
      <c r="M61" s="24"/>
      <c r="N61" s="24"/>
      <c r="O61" s="24"/>
      <c r="P61" s="24"/>
      <c r="Q61" s="24"/>
      <c r="R61" s="24"/>
      <c r="S61" s="24"/>
      <c r="T61" s="25"/>
    </row>
    <row r="62" spans="11:20" x14ac:dyDescent="0.2">
      <c r="K62" s="24"/>
      <c r="L62" s="24"/>
      <c r="M62" s="24"/>
      <c r="N62" s="24"/>
      <c r="O62" s="24"/>
      <c r="P62" s="24"/>
      <c r="Q62" s="24"/>
      <c r="R62" s="24"/>
      <c r="S62" s="24"/>
      <c r="T62" s="25"/>
    </row>
    <row r="63" spans="11:20" x14ac:dyDescent="0.2">
      <c r="K63" s="24"/>
      <c r="L63" s="24"/>
      <c r="M63" s="24"/>
      <c r="N63" s="24"/>
      <c r="O63" s="24"/>
      <c r="P63" s="24"/>
      <c r="Q63" s="24"/>
      <c r="R63" s="24"/>
      <c r="S63" s="24"/>
      <c r="T63" s="25"/>
    </row>
    <row r="64" spans="11:20" x14ac:dyDescent="0.2">
      <c r="K64" s="24"/>
      <c r="L64" s="24"/>
      <c r="M64" s="24"/>
      <c r="N64" s="24"/>
      <c r="O64" s="24"/>
      <c r="P64" s="24"/>
      <c r="Q64" s="24"/>
      <c r="R64" s="24"/>
      <c r="S64" s="24"/>
      <c r="T64" s="25"/>
    </row>
    <row r="65" spans="11:20" x14ac:dyDescent="0.2">
      <c r="K65" s="24"/>
      <c r="L65" s="24"/>
      <c r="M65" s="24"/>
      <c r="N65" s="24"/>
      <c r="O65" s="24"/>
      <c r="P65" s="24"/>
      <c r="Q65" s="24"/>
      <c r="R65" s="24"/>
      <c r="S65" s="24"/>
      <c r="T65" s="25"/>
    </row>
    <row r="66" spans="11:20" x14ac:dyDescent="0.2">
      <c r="K66" s="24"/>
      <c r="L66" s="24"/>
      <c r="M66" s="24"/>
      <c r="N66" s="24"/>
      <c r="O66" s="24"/>
      <c r="P66" s="24"/>
      <c r="Q66" s="24"/>
      <c r="R66" s="24"/>
      <c r="S66" s="24"/>
      <c r="T66" s="25"/>
    </row>
    <row r="67" spans="11:20" x14ac:dyDescent="0.2">
      <c r="K67" s="24"/>
      <c r="L67" s="24"/>
      <c r="M67" s="24"/>
      <c r="N67" s="24"/>
      <c r="O67" s="24"/>
      <c r="P67" s="24"/>
      <c r="Q67" s="24"/>
      <c r="R67" s="24"/>
      <c r="S67" s="24"/>
      <c r="T67" s="25"/>
    </row>
    <row r="68" spans="11:20" x14ac:dyDescent="0.2">
      <c r="K68" s="24"/>
      <c r="L68" s="24"/>
      <c r="M68" s="24"/>
      <c r="N68" s="24"/>
      <c r="O68" s="24"/>
      <c r="P68" s="24"/>
      <c r="Q68" s="24"/>
      <c r="R68" s="24"/>
      <c r="S68" s="24"/>
      <c r="T68" s="25"/>
    </row>
    <row r="69" spans="11:20" x14ac:dyDescent="0.2">
      <c r="K69" s="24"/>
      <c r="L69" s="24"/>
      <c r="M69" s="24"/>
      <c r="N69" s="24"/>
      <c r="O69" s="24"/>
      <c r="P69" s="24"/>
      <c r="Q69" s="24"/>
      <c r="R69" s="24"/>
      <c r="S69" s="24"/>
      <c r="T69" s="25"/>
    </row>
    <row r="70" spans="11:20" x14ac:dyDescent="0.2">
      <c r="K70" s="24"/>
      <c r="L70" s="24"/>
      <c r="M70" s="24"/>
      <c r="N70" s="24"/>
      <c r="O70" s="24"/>
      <c r="P70" s="24"/>
      <c r="Q70" s="24"/>
      <c r="R70" s="24"/>
      <c r="S70" s="24"/>
      <c r="T70" s="25"/>
    </row>
    <row r="71" spans="11:20" x14ac:dyDescent="0.2">
      <c r="K71" s="24"/>
      <c r="L71" s="24"/>
      <c r="M71" s="24"/>
      <c r="N71" s="24"/>
      <c r="O71" s="24"/>
      <c r="P71" s="24"/>
      <c r="Q71" s="24"/>
      <c r="R71" s="24"/>
      <c r="S71" s="24"/>
      <c r="T71" s="25"/>
    </row>
    <row r="72" spans="11:20" x14ac:dyDescent="0.2">
      <c r="K72" s="24"/>
      <c r="L72" s="24"/>
      <c r="M72" s="24"/>
      <c r="N72" s="24"/>
      <c r="O72" s="24"/>
      <c r="P72" s="24"/>
      <c r="Q72" s="24"/>
      <c r="R72" s="24"/>
      <c r="S72" s="24"/>
      <c r="T72" s="25"/>
    </row>
    <row r="73" spans="11:20" x14ac:dyDescent="0.2">
      <c r="K73" s="24"/>
      <c r="L73" s="24"/>
      <c r="M73" s="24"/>
      <c r="N73" s="24"/>
      <c r="O73" s="24"/>
      <c r="P73" s="24"/>
      <c r="Q73" s="24"/>
      <c r="R73" s="24"/>
      <c r="S73" s="24"/>
      <c r="T73" s="25"/>
    </row>
    <row r="74" spans="11:20" x14ac:dyDescent="0.2">
      <c r="K74" s="24"/>
      <c r="L74" s="24"/>
      <c r="M74" s="24"/>
      <c r="N74" s="24"/>
      <c r="O74" s="24"/>
      <c r="P74" s="24"/>
      <c r="Q74" s="24"/>
      <c r="R74" s="24"/>
      <c r="S74" s="24"/>
      <c r="T74" s="25"/>
    </row>
    <row r="75" spans="11:20" x14ac:dyDescent="0.2">
      <c r="K75" s="24"/>
      <c r="L75" s="24"/>
      <c r="M75" s="24"/>
      <c r="N75" s="24"/>
      <c r="O75" s="24"/>
      <c r="P75" s="24"/>
      <c r="Q75" s="24"/>
      <c r="R75" s="24"/>
      <c r="S75" s="24"/>
      <c r="T75" s="25"/>
    </row>
    <row r="76" spans="11:20" x14ac:dyDescent="0.2">
      <c r="K76" s="24"/>
      <c r="L76" s="24"/>
      <c r="M76" s="24"/>
      <c r="N76" s="24"/>
      <c r="O76" s="24"/>
      <c r="P76" s="24"/>
      <c r="Q76" s="24"/>
      <c r="R76" s="24"/>
      <c r="S76" s="24"/>
      <c r="T76" s="25"/>
    </row>
    <row r="77" spans="11:20" x14ac:dyDescent="0.2">
      <c r="K77" s="24"/>
      <c r="L77" s="24"/>
      <c r="M77" s="24"/>
      <c r="N77" s="24"/>
      <c r="O77" s="24"/>
      <c r="P77" s="24"/>
      <c r="Q77" s="24"/>
      <c r="R77" s="24"/>
      <c r="S77" s="24"/>
      <c r="T77" s="25"/>
    </row>
    <row r="78" spans="11:20" x14ac:dyDescent="0.2">
      <c r="K78" s="24"/>
      <c r="L78" s="24"/>
      <c r="M78" s="24"/>
      <c r="N78" s="24"/>
      <c r="O78" s="24"/>
      <c r="P78" s="24"/>
      <c r="Q78" s="24"/>
      <c r="R78" s="24"/>
      <c r="S78" s="24"/>
      <c r="T78" s="25"/>
    </row>
    <row r="79" spans="11:20" x14ac:dyDescent="0.2">
      <c r="K79" s="24"/>
      <c r="L79" s="24"/>
      <c r="M79" s="24"/>
      <c r="N79" s="24"/>
      <c r="O79" s="24"/>
      <c r="P79" s="24"/>
      <c r="Q79" s="24"/>
      <c r="R79" s="24"/>
      <c r="S79" s="24"/>
      <c r="T79" s="25"/>
    </row>
    <row r="80" spans="11:20" x14ac:dyDescent="0.2">
      <c r="K80" s="24"/>
      <c r="L80" s="24"/>
      <c r="M80" s="24"/>
      <c r="N80" s="24"/>
      <c r="O80" s="24"/>
      <c r="P80" s="24"/>
      <c r="Q80" s="24"/>
      <c r="R80" s="24"/>
      <c r="S80" s="24"/>
      <c r="T80" s="25"/>
    </row>
    <row r="81" spans="11:20" x14ac:dyDescent="0.2">
      <c r="K81" s="24"/>
      <c r="L81" s="24"/>
      <c r="M81" s="24"/>
      <c r="N81" s="24"/>
      <c r="O81" s="24"/>
      <c r="P81" s="24"/>
      <c r="Q81" s="24"/>
      <c r="R81" s="24"/>
      <c r="S81" s="24"/>
      <c r="T81" s="25"/>
    </row>
    <row r="82" spans="11:20" x14ac:dyDescent="0.2">
      <c r="K82" s="24"/>
      <c r="L82" s="24"/>
      <c r="M82" s="24"/>
      <c r="N82" s="24"/>
      <c r="O82" s="24"/>
      <c r="P82" s="24"/>
      <c r="Q82" s="24"/>
      <c r="R82" s="24"/>
      <c r="S82" s="24"/>
      <c r="T82" s="25"/>
    </row>
    <row r="83" spans="11:20" x14ac:dyDescent="0.2">
      <c r="K83" s="24"/>
      <c r="L83" s="24"/>
      <c r="M83" s="24"/>
      <c r="N83" s="24"/>
      <c r="O83" s="24"/>
      <c r="P83" s="24"/>
      <c r="Q83" s="24"/>
      <c r="R83" s="24"/>
      <c r="S83" s="24"/>
      <c r="T83" s="25"/>
    </row>
    <row r="84" spans="11:20" x14ac:dyDescent="0.2">
      <c r="K84" s="24"/>
      <c r="L84" s="24"/>
      <c r="M84" s="24"/>
      <c r="N84" s="24"/>
      <c r="O84" s="24"/>
      <c r="P84" s="24"/>
      <c r="Q84" s="24"/>
      <c r="R84" s="24"/>
      <c r="S84" s="24"/>
      <c r="T84" s="25"/>
    </row>
    <row r="85" spans="11:20" x14ac:dyDescent="0.2">
      <c r="K85" s="24"/>
      <c r="L85" s="24"/>
      <c r="M85" s="24"/>
      <c r="N85" s="24"/>
      <c r="O85" s="24"/>
      <c r="P85" s="24"/>
      <c r="Q85" s="24"/>
      <c r="R85" s="24"/>
      <c r="S85" s="24"/>
      <c r="T85" s="25"/>
    </row>
    <row r="86" spans="11:20" x14ac:dyDescent="0.2">
      <c r="K86" s="24"/>
      <c r="L86" s="24"/>
      <c r="M86" s="24"/>
      <c r="N86" s="24"/>
      <c r="O86" s="24"/>
      <c r="P86" s="24"/>
      <c r="Q86" s="24"/>
      <c r="R86" s="24"/>
      <c r="S86" s="24"/>
      <c r="T86" s="25"/>
    </row>
    <row r="87" spans="11:20" x14ac:dyDescent="0.2">
      <c r="K87" s="24"/>
      <c r="L87" s="24"/>
      <c r="M87" s="24"/>
      <c r="N87" s="24"/>
      <c r="O87" s="24"/>
      <c r="P87" s="24"/>
      <c r="Q87" s="24"/>
      <c r="R87" s="24"/>
      <c r="S87" s="24"/>
      <c r="T87" s="25"/>
    </row>
    <row r="88" spans="11:20" x14ac:dyDescent="0.2">
      <c r="K88" s="24"/>
      <c r="L88" s="24"/>
      <c r="M88" s="24"/>
      <c r="N88" s="24"/>
      <c r="O88" s="24"/>
      <c r="P88" s="24"/>
      <c r="Q88" s="24"/>
      <c r="R88" s="24"/>
      <c r="S88" s="24"/>
      <c r="T88" s="25"/>
    </row>
    <row r="89" spans="11:20" x14ac:dyDescent="0.2">
      <c r="K89" s="24"/>
      <c r="L89" s="24"/>
      <c r="M89" s="24"/>
      <c r="N89" s="24"/>
      <c r="O89" s="24"/>
      <c r="P89" s="24"/>
      <c r="Q89" s="24"/>
      <c r="R89" s="24"/>
      <c r="S89" s="24"/>
      <c r="T89" s="25"/>
    </row>
    <row r="90" spans="11:20" x14ac:dyDescent="0.2">
      <c r="K90" s="24"/>
      <c r="L90" s="24"/>
      <c r="M90" s="24"/>
      <c r="N90" s="24"/>
      <c r="O90" s="24"/>
      <c r="P90" s="24"/>
      <c r="Q90" s="24"/>
      <c r="R90" s="24"/>
      <c r="S90" s="24"/>
      <c r="T90" s="25"/>
    </row>
    <row r="91" spans="11:20" x14ac:dyDescent="0.2">
      <c r="K91" s="24"/>
      <c r="L91" s="24"/>
      <c r="M91" s="24"/>
      <c r="N91" s="24"/>
      <c r="O91" s="24"/>
      <c r="P91" s="24"/>
      <c r="Q91" s="24"/>
      <c r="R91" s="24"/>
      <c r="S91" s="24"/>
      <c r="T91" s="25"/>
    </row>
    <row r="92" spans="11:20" x14ac:dyDescent="0.2">
      <c r="K92" s="24"/>
      <c r="L92" s="24"/>
      <c r="M92" s="24"/>
      <c r="N92" s="24"/>
      <c r="O92" s="24"/>
      <c r="P92" s="24"/>
      <c r="Q92" s="24"/>
      <c r="R92" s="24"/>
      <c r="S92" s="24"/>
      <c r="T92" s="25"/>
    </row>
    <row r="93" spans="11:20" x14ac:dyDescent="0.2">
      <c r="K93" s="24"/>
      <c r="L93" s="24"/>
      <c r="M93" s="24"/>
      <c r="N93" s="24"/>
      <c r="O93" s="24"/>
      <c r="P93" s="24"/>
      <c r="Q93" s="24"/>
      <c r="R93" s="24"/>
      <c r="S93" s="24"/>
      <c r="T93" s="25"/>
    </row>
    <row r="94" spans="11:20" x14ac:dyDescent="0.2">
      <c r="K94" s="24"/>
      <c r="L94" s="24"/>
      <c r="M94" s="24"/>
      <c r="N94" s="24"/>
      <c r="O94" s="24"/>
      <c r="P94" s="24"/>
      <c r="Q94" s="24"/>
      <c r="R94" s="24"/>
      <c r="S94" s="24"/>
      <c r="T94" s="25"/>
    </row>
    <row r="95" spans="11:20" x14ac:dyDescent="0.2">
      <c r="K95" s="24"/>
      <c r="L95" s="24"/>
      <c r="M95" s="24"/>
      <c r="N95" s="24"/>
      <c r="O95" s="24"/>
      <c r="P95" s="24"/>
      <c r="Q95" s="24"/>
      <c r="R95" s="24"/>
      <c r="S95" s="24"/>
      <c r="T95" s="25"/>
    </row>
    <row r="96" spans="11:20" x14ac:dyDescent="0.2">
      <c r="K96" s="24"/>
      <c r="L96" s="24"/>
      <c r="M96" s="24"/>
      <c r="N96" s="24"/>
      <c r="O96" s="24"/>
      <c r="P96" s="24"/>
      <c r="Q96" s="24"/>
      <c r="R96" s="24"/>
      <c r="S96" s="24"/>
      <c r="T96" s="25"/>
    </row>
    <row r="97" spans="11:20" x14ac:dyDescent="0.2">
      <c r="K97" s="24"/>
      <c r="L97" s="24"/>
      <c r="M97" s="24"/>
      <c r="N97" s="24"/>
      <c r="O97" s="24"/>
      <c r="P97" s="24"/>
      <c r="Q97" s="24"/>
      <c r="R97" s="24"/>
      <c r="S97" s="24"/>
      <c r="T97" s="25"/>
    </row>
    <row r="98" spans="11:20" x14ac:dyDescent="0.2">
      <c r="K98" s="24"/>
      <c r="L98" s="24"/>
      <c r="M98" s="24"/>
      <c r="N98" s="24"/>
      <c r="O98" s="24"/>
      <c r="P98" s="24"/>
      <c r="Q98" s="24"/>
      <c r="R98" s="24"/>
      <c r="S98" s="24"/>
      <c r="T98" s="25"/>
    </row>
    <row r="99" spans="11:20" x14ac:dyDescent="0.2">
      <c r="K99" s="24"/>
      <c r="L99" s="24"/>
      <c r="M99" s="24"/>
      <c r="N99" s="24"/>
      <c r="O99" s="24"/>
      <c r="P99" s="24"/>
      <c r="Q99" s="24"/>
      <c r="R99" s="24"/>
      <c r="S99" s="24"/>
      <c r="T99" s="25"/>
    </row>
    <row r="100" spans="11:20" x14ac:dyDescent="0.2">
      <c r="K100" s="24"/>
      <c r="L100" s="24"/>
      <c r="M100" s="24"/>
      <c r="N100" s="24"/>
      <c r="O100" s="24"/>
      <c r="P100" s="24"/>
      <c r="Q100" s="24"/>
      <c r="R100" s="24"/>
      <c r="S100" s="24"/>
      <c r="T100" s="25"/>
    </row>
    <row r="101" spans="11:20" x14ac:dyDescent="0.2">
      <c r="K101" s="24"/>
      <c r="L101" s="24"/>
      <c r="M101" s="24"/>
      <c r="N101" s="24"/>
      <c r="O101" s="24"/>
      <c r="P101" s="24"/>
      <c r="Q101" s="24"/>
      <c r="R101" s="24"/>
      <c r="S101" s="24"/>
      <c r="T101" s="25"/>
    </row>
    <row r="102" spans="11:20" x14ac:dyDescent="0.2">
      <c r="K102" s="24"/>
      <c r="L102" s="24"/>
      <c r="M102" s="24"/>
      <c r="N102" s="24"/>
      <c r="O102" s="24"/>
      <c r="P102" s="24"/>
      <c r="Q102" s="24"/>
      <c r="R102" s="24"/>
      <c r="S102" s="24"/>
      <c r="T102" s="25"/>
    </row>
    <row r="103" spans="11:20" x14ac:dyDescent="0.2">
      <c r="K103" s="24"/>
      <c r="L103" s="24"/>
      <c r="M103" s="24"/>
      <c r="N103" s="24"/>
      <c r="O103" s="24"/>
      <c r="P103" s="24"/>
      <c r="Q103" s="24"/>
      <c r="R103" s="24"/>
      <c r="S103" s="24"/>
      <c r="T103" s="25"/>
    </row>
    <row r="104" spans="11:20" x14ac:dyDescent="0.2">
      <c r="K104" s="24"/>
      <c r="L104" s="24"/>
      <c r="M104" s="24"/>
      <c r="N104" s="24"/>
      <c r="O104" s="24"/>
      <c r="P104" s="24"/>
      <c r="Q104" s="24"/>
      <c r="R104" s="24"/>
      <c r="S104" s="24"/>
      <c r="T104" s="25"/>
    </row>
    <row r="105" spans="11:20" x14ac:dyDescent="0.2">
      <c r="K105" s="24"/>
      <c r="L105" s="24"/>
      <c r="M105" s="24"/>
      <c r="N105" s="24"/>
      <c r="O105" s="24"/>
      <c r="P105" s="24"/>
      <c r="Q105" s="24"/>
      <c r="R105" s="24"/>
      <c r="S105" s="24"/>
      <c r="T105" s="25"/>
    </row>
    <row r="106" spans="11:20" x14ac:dyDescent="0.2">
      <c r="K106" s="24"/>
      <c r="L106" s="24"/>
      <c r="M106" s="24"/>
      <c r="N106" s="24"/>
      <c r="O106" s="24"/>
      <c r="P106" s="24"/>
      <c r="Q106" s="24"/>
      <c r="R106" s="24"/>
      <c r="S106" s="24"/>
      <c r="T106" s="25"/>
    </row>
    <row r="107" spans="11:20" x14ac:dyDescent="0.2">
      <c r="K107" s="24"/>
      <c r="L107" s="24"/>
      <c r="M107" s="24"/>
      <c r="N107" s="24"/>
      <c r="O107" s="24"/>
      <c r="P107" s="24"/>
      <c r="Q107" s="24"/>
      <c r="R107" s="24"/>
      <c r="S107" s="24"/>
      <c r="T107" s="25"/>
    </row>
    <row r="108" spans="11:20" x14ac:dyDescent="0.2">
      <c r="K108" s="24"/>
      <c r="L108" s="24"/>
      <c r="M108" s="24"/>
      <c r="N108" s="24"/>
      <c r="O108" s="24"/>
      <c r="P108" s="24"/>
      <c r="Q108" s="24"/>
      <c r="R108" s="24"/>
      <c r="S108" s="24"/>
      <c r="T108" s="25"/>
    </row>
    <row r="109" spans="11:20" x14ac:dyDescent="0.2">
      <c r="K109" s="24"/>
      <c r="L109" s="24"/>
      <c r="M109" s="24"/>
      <c r="N109" s="24"/>
      <c r="O109" s="24"/>
      <c r="P109" s="24"/>
      <c r="Q109" s="24"/>
      <c r="R109" s="24"/>
      <c r="S109" s="24"/>
      <c r="T109" s="25"/>
    </row>
    <row r="110" spans="11:20" x14ac:dyDescent="0.2">
      <c r="K110" s="24"/>
      <c r="L110" s="24"/>
      <c r="M110" s="24"/>
      <c r="N110" s="24"/>
      <c r="O110" s="24"/>
      <c r="P110" s="24"/>
      <c r="Q110" s="24"/>
      <c r="R110" s="24"/>
      <c r="S110" s="24"/>
      <c r="T110" s="25"/>
    </row>
    <row r="111" spans="11:20" x14ac:dyDescent="0.2">
      <c r="K111" s="24"/>
      <c r="L111" s="24"/>
      <c r="M111" s="24"/>
      <c r="N111" s="24"/>
      <c r="O111" s="24"/>
      <c r="P111" s="24"/>
      <c r="Q111" s="24"/>
      <c r="R111" s="24"/>
      <c r="S111" s="24"/>
      <c r="T111" s="25"/>
    </row>
    <row r="112" spans="11:20" x14ac:dyDescent="0.2">
      <c r="K112" s="24"/>
      <c r="L112" s="24"/>
      <c r="M112" s="24"/>
      <c r="N112" s="24"/>
      <c r="O112" s="24"/>
      <c r="P112" s="24"/>
      <c r="Q112" s="24"/>
      <c r="R112" s="24"/>
      <c r="S112" s="24"/>
      <c r="T112" s="25"/>
    </row>
    <row r="113" spans="11:20" x14ac:dyDescent="0.2">
      <c r="K113" s="24"/>
      <c r="L113" s="24"/>
      <c r="M113" s="24"/>
      <c r="N113" s="24"/>
      <c r="O113" s="24"/>
      <c r="P113" s="24"/>
      <c r="Q113" s="24"/>
      <c r="R113" s="24"/>
      <c r="S113" s="24"/>
      <c r="T113" s="25"/>
    </row>
    <row r="114" spans="11:20" x14ac:dyDescent="0.2">
      <c r="K114" s="24"/>
      <c r="L114" s="24"/>
      <c r="M114" s="24"/>
      <c r="N114" s="24"/>
      <c r="O114" s="24"/>
      <c r="P114" s="24"/>
      <c r="Q114" s="24"/>
      <c r="R114" s="24"/>
      <c r="S114" s="24"/>
      <c r="T114" s="25"/>
    </row>
    <row r="115" spans="11:20" x14ac:dyDescent="0.2">
      <c r="K115" s="24"/>
      <c r="L115" s="24"/>
      <c r="M115" s="24"/>
      <c r="N115" s="24"/>
      <c r="O115" s="24"/>
      <c r="P115" s="24"/>
      <c r="Q115" s="24"/>
      <c r="R115" s="24"/>
      <c r="S115" s="24"/>
      <c r="T115" s="25"/>
    </row>
    <row r="116" spans="11:20" x14ac:dyDescent="0.2">
      <c r="K116" s="24"/>
      <c r="L116" s="24"/>
      <c r="M116" s="24"/>
      <c r="N116" s="24"/>
      <c r="O116" s="24"/>
      <c r="P116" s="24"/>
      <c r="Q116" s="24"/>
      <c r="R116" s="24"/>
      <c r="S116" s="24"/>
      <c r="T116" s="25"/>
    </row>
    <row r="117" spans="11:20" x14ac:dyDescent="0.2">
      <c r="K117" s="24"/>
      <c r="L117" s="24"/>
      <c r="M117" s="24"/>
      <c r="N117" s="24"/>
      <c r="O117" s="24"/>
      <c r="P117" s="24"/>
      <c r="Q117" s="24"/>
      <c r="R117" s="24"/>
      <c r="S117" s="24"/>
      <c r="T117" s="25"/>
    </row>
    <row r="118" spans="11:20" x14ac:dyDescent="0.2">
      <c r="K118" s="24"/>
      <c r="L118" s="24"/>
      <c r="M118" s="24"/>
      <c r="N118" s="24"/>
      <c r="O118" s="24"/>
      <c r="P118" s="24"/>
      <c r="Q118" s="24"/>
      <c r="R118" s="24"/>
      <c r="S118" s="24"/>
      <c r="T118" s="25"/>
    </row>
    <row r="119" spans="11:20" x14ac:dyDescent="0.2">
      <c r="K119" s="24"/>
      <c r="L119" s="24"/>
      <c r="M119" s="24"/>
      <c r="N119" s="24"/>
      <c r="O119" s="24"/>
      <c r="P119" s="24"/>
      <c r="Q119" s="24"/>
      <c r="R119" s="24"/>
      <c r="S119" s="24"/>
      <c r="T119" s="25"/>
    </row>
    <row r="120" spans="11:20" x14ac:dyDescent="0.2">
      <c r="K120" s="24"/>
      <c r="L120" s="24"/>
      <c r="M120" s="24"/>
      <c r="N120" s="24"/>
      <c r="O120" s="24"/>
      <c r="P120" s="24"/>
      <c r="Q120" s="24"/>
      <c r="R120" s="24"/>
      <c r="S120" s="24"/>
      <c r="T120" s="25"/>
    </row>
    <row r="121" spans="11:20" x14ac:dyDescent="0.2">
      <c r="K121" s="24"/>
      <c r="L121" s="24"/>
      <c r="M121" s="24"/>
      <c r="N121" s="24"/>
      <c r="O121" s="24"/>
      <c r="P121" s="24"/>
      <c r="Q121" s="24"/>
      <c r="R121" s="24"/>
      <c r="S121" s="24"/>
      <c r="T121" s="25"/>
    </row>
    <row r="122" spans="11:20" x14ac:dyDescent="0.2">
      <c r="K122" s="24"/>
      <c r="L122" s="24"/>
      <c r="M122" s="24"/>
      <c r="N122" s="24"/>
      <c r="O122" s="24"/>
      <c r="P122" s="24"/>
      <c r="Q122" s="24"/>
      <c r="R122" s="24"/>
      <c r="S122" s="24"/>
      <c r="T122" s="25"/>
    </row>
    <row r="123" spans="11:20" x14ac:dyDescent="0.2">
      <c r="K123" s="24"/>
      <c r="L123" s="24"/>
      <c r="M123" s="24"/>
      <c r="N123" s="24"/>
      <c r="O123" s="24"/>
      <c r="P123" s="24"/>
      <c r="Q123" s="24"/>
      <c r="R123" s="24"/>
      <c r="S123" s="24"/>
      <c r="T123" s="25"/>
    </row>
    <row r="124" spans="11:20" x14ac:dyDescent="0.2">
      <c r="K124" s="24"/>
      <c r="L124" s="24"/>
      <c r="M124" s="24"/>
      <c r="N124" s="24"/>
      <c r="O124" s="24"/>
      <c r="P124" s="24"/>
      <c r="Q124" s="24"/>
      <c r="R124" s="24"/>
      <c r="S124" s="24"/>
      <c r="T124" s="25"/>
    </row>
    <row r="125" spans="11:20" x14ac:dyDescent="0.2">
      <c r="K125" s="24"/>
      <c r="L125" s="24"/>
      <c r="M125" s="24"/>
      <c r="N125" s="24"/>
      <c r="O125" s="24"/>
      <c r="P125" s="24"/>
      <c r="Q125" s="24"/>
      <c r="R125" s="24"/>
      <c r="S125" s="24"/>
      <c r="T125" s="25"/>
    </row>
    <row r="126" spans="11:20" x14ac:dyDescent="0.2">
      <c r="K126" s="24"/>
      <c r="L126" s="24"/>
      <c r="M126" s="24"/>
      <c r="N126" s="24"/>
      <c r="O126" s="24"/>
      <c r="P126" s="24"/>
      <c r="Q126" s="24"/>
      <c r="R126" s="24"/>
      <c r="S126" s="24"/>
      <c r="T126" s="25"/>
    </row>
    <row r="127" spans="11:20" x14ac:dyDescent="0.2">
      <c r="K127" s="24"/>
      <c r="L127" s="24"/>
      <c r="M127" s="24"/>
      <c r="N127" s="24"/>
      <c r="O127" s="24"/>
      <c r="P127" s="24"/>
      <c r="Q127" s="24"/>
      <c r="R127" s="24"/>
      <c r="S127" s="24"/>
      <c r="T127" s="25"/>
    </row>
    <row r="128" spans="11:20" x14ac:dyDescent="0.2">
      <c r="K128" s="24"/>
      <c r="L128" s="24"/>
      <c r="M128" s="24"/>
      <c r="N128" s="24"/>
      <c r="O128" s="24"/>
      <c r="P128" s="24"/>
      <c r="Q128" s="24"/>
      <c r="R128" s="24"/>
      <c r="S128" s="24"/>
      <c r="T128" s="25"/>
    </row>
    <row r="129" spans="11:20" x14ac:dyDescent="0.2">
      <c r="K129" s="24"/>
      <c r="L129" s="24"/>
      <c r="M129" s="24"/>
      <c r="N129" s="24"/>
      <c r="O129" s="24"/>
      <c r="P129" s="24"/>
      <c r="Q129" s="24"/>
      <c r="R129" s="24"/>
      <c r="S129" s="24"/>
      <c r="T129" s="25"/>
    </row>
    <row r="130" spans="11:20" x14ac:dyDescent="0.2">
      <c r="K130" s="24"/>
      <c r="L130" s="24"/>
      <c r="M130" s="24"/>
      <c r="N130" s="24"/>
      <c r="O130" s="24"/>
      <c r="P130" s="24"/>
      <c r="Q130" s="24"/>
      <c r="R130" s="24"/>
      <c r="S130" s="24"/>
      <c r="T130" s="25"/>
    </row>
    <row r="131" spans="11:20" x14ac:dyDescent="0.2">
      <c r="K131" s="24"/>
      <c r="L131" s="24"/>
      <c r="M131" s="24"/>
      <c r="N131" s="24"/>
      <c r="O131" s="24"/>
      <c r="P131" s="24"/>
      <c r="Q131" s="24"/>
      <c r="R131" s="24"/>
      <c r="S131" s="24"/>
      <c r="T131" s="25"/>
    </row>
    <row r="132" spans="11:20" x14ac:dyDescent="0.2">
      <c r="K132" s="24"/>
      <c r="L132" s="24"/>
      <c r="M132" s="24"/>
      <c r="N132" s="24"/>
      <c r="O132" s="24"/>
      <c r="P132" s="24"/>
      <c r="Q132" s="24"/>
      <c r="R132" s="24"/>
      <c r="S132" s="24"/>
      <c r="T132" s="25"/>
    </row>
    <row r="133" spans="11:20" x14ac:dyDescent="0.2">
      <c r="K133" s="24"/>
      <c r="L133" s="24"/>
      <c r="M133" s="24"/>
      <c r="N133" s="24"/>
      <c r="O133" s="24"/>
      <c r="P133" s="24"/>
      <c r="Q133" s="24"/>
      <c r="R133" s="24"/>
      <c r="S133" s="24"/>
      <c r="T133" s="25"/>
    </row>
    <row r="134" spans="11:20" x14ac:dyDescent="0.2">
      <c r="K134" s="24"/>
      <c r="L134" s="24"/>
      <c r="M134" s="24"/>
      <c r="N134" s="24"/>
      <c r="O134" s="24"/>
      <c r="P134" s="24"/>
      <c r="Q134" s="24"/>
      <c r="R134" s="24"/>
      <c r="S134" s="24"/>
      <c r="T134" s="25"/>
    </row>
    <row r="135" spans="11:20" x14ac:dyDescent="0.2">
      <c r="K135" s="24"/>
      <c r="L135" s="24"/>
      <c r="M135" s="24"/>
      <c r="N135" s="24"/>
      <c r="O135" s="24"/>
      <c r="P135" s="24"/>
      <c r="Q135" s="24"/>
      <c r="R135" s="24"/>
      <c r="S135" s="24"/>
      <c r="T135" s="25"/>
    </row>
    <row r="136" spans="11:20" x14ac:dyDescent="0.2">
      <c r="K136" s="24"/>
      <c r="L136" s="24"/>
      <c r="M136" s="24"/>
      <c r="N136" s="24"/>
      <c r="O136" s="24"/>
      <c r="P136" s="24"/>
      <c r="Q136" s="24"/>
      <c r="R136" s="24"/>
      <c r="S136" s="24"/>
      <c r="T136" s="25"/>
    </row>
    <row r="137" spans="11:20" x14ac:dyDescent="0.2">
      <c r="K137" s="24"/>
      <c r="L137" s="24"/>
      <c r="M137" s="24"/>
      <c r="N137" s="24"/>
      <c r="O137" s="24"/>
      <c r="P137" s="24"/>
      <c r="Q137" s="24"/>
      <c r="R137" s="24"/>
      <c r="S137" s="24"/>
      <c r="T137" s="25"/>
    </row>
    <row r="138" spans="11:20" x14ac:dyDescent="0.2">
      <c r="K138" s="24"/>
      <c r="L138" s="24"/>
      <c r="M138" s="24"/>
      <c r="N138" s="24"/>
      <c r="O138" s="24"/>
      <c r="P138" s="24"/>
      <c r="Q138" s="24"/>
      <c r="R138" s="24"/>
      <c r="S138" s="24"/>
      <c r="T138" s="25"/>
    </row>
  </sheetData>
  <pageMargins left="0.70866141732283472" right="0.70866141732283472" top="0.74803149606299213" bottom="0.74803149606299213" header="0.31496062992125984" footer="0.31496062992125984"/>
  <pageSetup scale="8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Q6" sqref="Q6"/>
    </sheetView>
  </sheetViews>
  <sheetFormatPr defaultRowHeight="15" x14ac:dyDescent="0.25"/>
  <cols>
    <col min="12" max="12" width="16.7109375" bestFit="1" customWidth="1"/>
    <col min="13" max="13" width="31.7109375" bestFit="1" customWidth="1"/>
    <col min="14" max="14" width="9.28515625" bestFit="1" customWidth="1"/>
    <col min="15" max="15" width="14.42578125" bestFit="1" customWidth="1"/>
  </cols>
  <sheetData/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rate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DESK-28 VASTUKALA</cp:lastModifiedBy>
  <dcterms:created xsi:type="dcterms:W3CDTF">2014-10-16T12:20:47Z</dcterms:created>
  <dcterms:modified xsi:type="dcterms:W3CDTF">2025-02-25T07:35:26Z</dcterms:modified>
</cp:coreProperties>
</file>