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Andheri (W)\Rajesh Kumar Singh\20.02.2025\"/>
    </mc:Choice>
  </mc:AlternateContent>
  <xr:revisionPtr revIDLastSave="0" documentId="13_ncr:1_{58D321C6-3618-4015-832E-D19A1778298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R8" i="4"/>
  <c r="Q8" i="4"/>
  <c r="R7" i="4"/>
  <c r="Q7" i="4"/>
  <c r="I18" i="4"/>
  <c r="I20" i="4"/>
  <c r="I21" i="4" s="1"/>
  <c r="H21" i="4" l="1"/>
  <c r="H22" i="4" s="1"/>
  <c r="Q12" i="4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<sst xmlns="http://schemas.openxmlformats.org/spreadsheetml/2006/main" count="32" uniqueCount="29">
  <si>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</si>
  <si>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</si>
  <si>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</si>
  <si>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</si>
  <si>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</si>
  <si>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</si>
  <si>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</si>
  <si>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</si>
  <si>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</si>
  <si>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</si>
  <si>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</si>
  <si>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</si>
  <si>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</si>
  <si>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501, 5th Floor, Building No 1, Wing - D, Jui Building, Kaarm Gardens, Chikhloli, Ambernath,</t>
  </si>
  <si>
    <t>ca</t>
  </si>
  <si>
    <t>rate</t>
  </si>
  <si>
    <t>fmv</t>
  </si>
  <si>
    <t>14.03.22</t>
  </si>
  <si>
    <t>13.05.2019</t>
  </si>
  <si>
    <t>desktop report  - 05.09.23</t>
  </si>
  <si>
    <t>6000 for new constrctuion rate</t>
  </si>
  <si>
    <t>Index II  - 602 sq. ft. carpet</t>
  </si>
  <si>
    <t>project is closed since last 8 years.</t>
  </si>
  <si>
    <t>main gate was closed at the time of visit.</t>
  </si>
  <si>
    <t>Less: @ 5%</t>
  </si>
  <si>
    <t>Net Value</t>
  </si>
  <si>
    <t>05.03.25</t>
  </si>
  <si>
    <t>19.12.24</t>
  </si>
  <si>
    <t xml:space="preserve">2013 - foundation plinth completion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</si>
</sst>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647700</xdr:colOff>
      <xdr:row>27</xdr:row>
      <xdr:rowOff>139330</xdr:rowOff>
    </xdr:from>
    <xdr:to>
      <xdr:col>22</xdr:col>
      <xdr:colOff>563461</xdr:colOff>
      <xdr:row>45</xdr:row>
      <xdr:rowOff>172280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482EFD-D796-46F1-B216-8AF87F5C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7550" y="5092330"/>
          <a:ext cx="6192736" cy="3461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69A0B1-1912-4E61-A2BC-A2BED7516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F5467D-831B-4109-95AC-B2CDAC14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87013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33FA4-30B4-4968-9EA5-5A66A52A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31013" cy="8373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92C98-2D8B-4077-874F-B6F2C80C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D002E-FD4D-4FB0-A846-7D54BB26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C3C79-9C74-4020-8156-B0005DE11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9505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62C70-BD2B-4949-BB72-39ED5A06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48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W17" sqref="W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605</v>
      </c>
      <c r="C2" s="4">
        <f>B2*1.2</f>
        <v>726</v>
      </c>
      <c r="D2" s="4">
        <f t="shared" ref="D2:D13" si="2">C2*1.2</f>
        <v>871.19999999999993</v>
      </c>
      <c r="E2" s="5">
        <f t="shared" ref="E2:E13" si="3">R2</f>
        <v>3730000</v>
      </c>
      <c r="F2" s="15">
        <f t="shared" ref="F2:F13" si="4">ROUND((E2/B2),0)</f>
        <v>6165</v>
      </c>
      <c r="G2" s="10">
        <f t="shared" ref="G2:G13" si="5">ROUND((E2/C2),0)</f>
        <v>5138</v>
      </c>
      <c r="H2" s="10">
        <f t="shared" ref="H2:H13" si="6">ROUND((E2/D2),0)</f>
        <v>4281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605</v>
      </c>
      <c r="R2" s="2">
        <v>3730000</v>
      </c>
      <c r="S2" s="8"/>
      <c r="T2" s="8"/>
    </row>
    <row r="3" spans="1:20" x14ac:dyDescent="0.25">
      <c r="A3" s="4">
        <f t="shared" si="0"/>
        <v>0</v>
      </c>
      <c r="B3" s="4">
        <f t="shared" si="1"/>
        <v>671</v>
      </c>
      <c r="C3" s="4">
        <f t="shared" ref="C3:C15" si="9">B3*1.2</f>
        <v>805.19999999999993</v>
      </c>
      <c r="D3" s="4">
        <f t="shared" si="2"/>
        <v>966.2399999999999</v>
      </c>
      <c r="E3" s="5">
        <f t="shared" si="3"/>
        <v>3950000</v>
      </c>
      <c r="F3" s="10">
        <f t="shared" si="4"/>
        <v>5887</v>
      </c>
      <c r="G3" s="10">
        <f t="shared" si="5"/>
        <v>4906</v>
      </c>
      <c r="H3" s="10">
        <f t="shared" si="6"/>
        <v>4088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671</v>
      </c>
      <c r="R3" s="2">
        <v>3950000</v>
      </c>
      <c r="S3" s="8"/>
      <c r="T3" s="8"/>
    </row>
    <row r="4" spans="1:20" x14ac:dyDescent="0.25">
      <c r="A4" s="4">
        <f t="shared" si="0"/>
        <v>0</v>
      </c>
      <c r="B4" s="4">
        <f t="shared" si="1"/>
        <v>580</v>
      </c>
      <c r="C4" s="4">
        <f t="shared" si="9"/>
        <v>696</v>
      </c>
      <c r="D4" s="4">
        <f t="shared" si="2"/>
        <v>835.19999999999993</v>
      </c>
      <c r="E4" s="5">
        <f t="shared" si="3"/>
        <v>3500000</v>
      </c>
      <c r="F4" s="15">
        <f t="shared" si="4"/>
        <v>6034</v>
      </c>
      <c r="G4" s="10">
        <f t="shared" si="5"/>
        <v>5029</v>
      </c>
      <c r="H4" s="10">
        <f t="shared" si="6"/>
        <v>4191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580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580</v>
      </c>
      <c r="C5" s="4">
        <f t="shared" si="9"/>
        <v>696</v>
      </c>
      <c r="D5" s="4">
        <f t="shared" si="2"/>
        <v>835.19999999999993</v>
      </c>
      <c r="E5" s="5">
        <f t="shared" si="3"/>
        <v>3100000</v>
      </c>
      <c r="F5" s="10">
        <f t="shared" si="4"/>
        <v>5345</v>
      </c>
      <c r="G5" s="10">
        <f t="shared" si="5"/>
        <v>4454</v>
      </c>
      <c r="H5" s="10">
        <f t="shared" si="6"/>
        <v>3712</v>
      </c>
      <c r="I5" s="4" t="e">
        <f>#REF!</f>
        <v>#REF!</v>
      </c>
      <c r="J5" s="4" t="str">
        <f t="shared" si="7"/>
        <v>14.03.22</v>
      </c>
      <c r="O5">
        <v>0</v>
      </c>
      <c r="P5">
        <f t="shared" si="8"/>
        <v>0</v>
      </c>
      <c r="Q5">
        <v>580</v>
      </c>
      <c r="R5" s="2">
        <v>3100000</v>
      </c>
      <c r="S5" s="8" t="s">
        <v>17</v>
      </c>
      <c r="T5" s="8"/>
    </row>
    <row r="6" spans="1:20" x14ac:dyDescent="0.25">
      <c r="A6" s="4">
        <f t="shared" si="0"/>
        <v>0</v>
      </c>
      <c r="B6" s="4">
        <f t="shared" si="1"/>
        <v>540</v>
      </c>
      <c r="C6" s="4">
        <f t="shared" si="9"/>
        <v>648</v>
      </c>
      <c r="D6" s="4">
        <f t="shared" si="2"/>
        <v>777.6</v>
      </c>
      <c r="E6" s="5">
        <f t="shared" si="3"/>
        <v>3123000</v>
      </c>
      <c r="F6" s="10">
        <f t="shared" si="4"/>
        <v>5783</v>
      </c>
      <c r="G6" s="10">
        <f t="shared" si="5"/>
        <v>4819</v>
      </c>
      <c r="H6" s="10">
        <f t="shared" si="6"/>
        <v>4016</v>
      </c>
      <c r="I6" s="4" t="e">
        <f>#REF!</f>
        <v>#REF!</v>
      </c>
      <c r="J6" s="4" t="str">
        <f t="shared" si="7"/>
        <v>13.05.2019</v>
      </c>
      <c r="O6">
        <v>0</v>
      </c>
      <c r="P6">
        <f t="shared" si="8"/>
        <v>0</v>
      </c>
      <c r="Q6">
        <v>540</v>
      </c>
      <c r="R6" s="2">
        <v>3123000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779.74415999999997</v>
      </c>
      <c r="C7" s="4">
        <f t="shared" si="9"/>
        <v>935.69299199999989</v>
      </c>
      <c r="D7" s="4">
        <f t="shared" si="2"/>
        <v>1122.8315903999999</v>
      </c>
      <c r="E7" s="5">
        <f t="shared" si="3"/>
        <v>4378199</v>
      </c>
      <c r="F7" s="15">
        <f t="shared" si="4"/>
        <v>5615</v>
      </c>
      <c r="G7" s="10">
        <f t="shared" si="5"/>
        <v>4679</v>
      </c>
      <c r="H7" s="10">
        <f t="shared" si="6"/>
        <v>3899</v>
      </c>
      <c r="I7" s="4" t="e">
        <f>#REF!</f>
        <v>#REF!</v>
      </c>
      <c r="J7" s="4" t="str">
        <f t="shared" si="7"/>
        <v>05.03.25</v>
      </c>
      <c r="O7">
        <v>0</v>
      </c>
      <c r="P7">
        <f t="shared" si="8"/>
        <v>0</v>
      </c>
      <c r="Q7">
        <f>72.44*10.764</f>
        <v>779.74415999999997</v>
      </c>
      <c r="R7" s="2">
        <f>4102049+246150+30000</f>
        <v>4378199</v>
      </c>
      <c r="S7" s="8" t="s">
        <v>26</v>
      </c>
      <c r="T7" s="8"/>
    </row>
    <row r="8" spans="1:20" x14ac:dyDescent="0.25">
      <c r="A8" s="4">
        <f t="shared" si="0"/>
        <v>0</v>
      </c>
      <c r="B8" s="4">
        <f t="shared" si="1"/>
        <v>494.71343999999999</v>
      </c>
      <c r="C8" s="4">
        <f t="shared" si="9"/>
        <v>593.65612799999997</v>
      </c>
      <c r="D8" s="4">
        <f t="shared" si="2"/>
        <v>712.38735359999998</v>
      </c>
      <c r="E8" s="5">
        <f t="shared" si="3"/>
        <v>3015608</v>
      </c>
      <c r="F8" s="15">
        <f t="shared" si="4"/>
        <v>6096</v>
      </c>
      <c r="G8" s="10">
        <f t="shared" si="5"/>
        <v>5080</v>
      </c>
      <c r="H8" s="10">
        <f t="shared" si="6"/>
        <v>4233</v>
      </c>
      <c r="I8" s="4" t="e">
        <f>#REF!</f>
        <v>#REF!</v>
      </c>
      <c r="J8" s="4" t="str">
        <f t="shared" si="7"/>
        <v>19.12.24</v>
      </c>
      <c r="O8">
        <v>0</v>
      </c>
      <c r="P8">
        <f t="shared" si="8"/>
        <v>0</v>
      </c>
      <c r="Q8">
        <f>45.96*10.764</f>
        <v>494.71343999999999</v>
      </c>
      <c r="R8" s="2">
        <f>2818308+169110+28190</f>
        <v>3015608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7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13</v>
      </c>
    </row>
    <row r="18" spans="5:24" x14ac:dyDescent="0.25">
      <c r="G18" t="s">
        <v>14</v>
      </c>
      <c r="H18">
        <v>556</v>
      </c>
      <c r="I18">
        <f>H18*1.35</f>
        <v>750.6</v>
      </c>
    </row>
    <row r="19" spans="5:24" x14ac:dyDescent="0.25">
      <c r="G19" t="s">
        <v>15</v>
      </c>
      <c r="H19">
        <v>6200</v>
      </c>
    </row>
    <row r="20" spans="5:24" x14ac:dyDescent="0.25">
      <c r="G20" t="s">
        <v>16</v>
      </c>
      <c r="H20">
        <f>H19*H18</f>
        <v>3447200</v>
      </c>
      <c r="I20">
        <f>I19*I18</f>
        <v>0</v>
      </c>
    </row>
    <row r="21" spans="5:24" x14ac:dyDescent="0.25">
      <c r="G21" t="s">
        <v>24</v>
      </c>
      <c r="H21">
        <f>H20*5%</f>
        <v>172360</v>
      </c>
      <c r="I21">
        <f>I20/H18</f>
        <v>0</v>
      </c>
    </row>
    <row r="22" spans="5:24" x14ac:dyDescent="0.25">
      <c r="G22" t="s">
        <v>25</v>
      </c>
      <c r="H22">
        <f>H20-H21</f>
        <v>3274840</v>
      </c>
    </row>
    <row r="25" spans="5:24" x14ac:dyDescent="0.25">
      <c r="G25" t="s">
        <v>28</v>
      </c>
    </row>
    <row r="26" spans="5:24" x14ac:dyDescent="0.25">
      <c r="G26" s="6" t="s">
        <v>21</v>
      </c>
      <c r="H26" s="6"/>
    </row>
    <row r="27" spans="5:24" x14ac:dyDescent="0.25">
      <c r="G27" t="s">
        <v>22</v>
      </c>
      <c r="Q27" t="s">
        <v>19</v>
      </c>
    </row>
    <row r="28" spans="5:24" x14ac:dyDescent="0.25">
      <c r="G28" t="s">
        <v>23</v>
      </c>
      <c r="P28" s="11"/>
      <c r="Q28" s="11"/>
      <c r="R28" s="13"/>
      <c r="T28" s="11"/>
      <c r="U28" s="11"/>
      <c r="V28" s="11"/>
      <c r="W28" s="11"/>
      <c r="X28" s="11"/>
    </row>
    <row r="29" spans="5:24" x14ac:dyDescent="0.25">
      <c r="P29" s="11"/>
      <c r="Q29" s="14"/>
      <c r="R29" s="14"/>
      <c r="T29" s="14"/>
      <c r="U29" s="14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E31" t="s">
        <v>20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2"/>
      <c r="T32" s="12"/>
      <c r="U32" s="12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Q38" s="11"/>
      <c r="R38" s="11"/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2025-03-12T06:19:35Z</dcterms:modified>
</cp:coreProperties>
</file>