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adar (W)\Suresh Shriram Yadav\"/>
    </mc:Choice>
  </mc:AlternateContent>
  <xr:revisionPtr revIDLastSave="0" documentId="13_ncr:1_{19895B6C-9DF0-49EC-AE27-990DD2EAAB9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35" i="4" l="1"/>
  <c r="Q34" i="4"/>
  <c r="Q33" i="4"/>
  <c r="Q32" i="4"/>
  <c r="Q31" i="4"/>
  <c r="Q30" i="4"/>
  <c r="Q10" i="4" l="1"/>
  <c r="J22" i="4"/>
  <c r="N20" i="4"/>
  <c r="J31" i="4"/>
  <c r="P8" i="4" l="1"/>
  <c r="P7" i="4"/>
  <c r="P6" i="4"/>
  <c r="P5" i="4"/>
  <c r="Q4" i="4"/>
  <c r="P3" i="4"/>
  <c r="P2" i="4"/>
  <c r="Q12" i="4" l="1"/>
  <c r="P12" i="4"/>
  <c r="P11" i="4"/>
  <c r="Q11" i="4" s="1"/>
  <c r="P10" i="4"/>
  <c r="P9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<sst xmlns="http://schemas.openxmlformats.org/spreadsheetml/2006/main" count="30" uniqueCount="27">
  <si>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</si>
  <si>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</si>
  <si>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</si>
  <si>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</si>
  <si>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</si>
  <si>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</si>
  <si>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</si>
  <si>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</si>
  <si>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</si>
  <si>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</si>
  <si>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</si>
  <si>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</si>
  <si>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</si>
  <si>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Flat No. 506, 5th Floor, Building No 1, Shri Tirupati Balaji SRA co operative housing society Ltd., Sahar road, Village - Koldongri, Andheri (East)</t>
  </si>
  <si>
    <t>agreeemnt - 20.01.2025</t>
  </si>
  <si>
    <t>av</t>
  </si>
  <si>
    <t>sd</t>
  </si>
  <si>
    <t>rd</t>
  </si>
  <si>
    <t>bua</t>
  </si>
  <si>
    <t>ca</t>
  </si>
  <si>
    <t>rate on ca</t>
  </si>
  <si>
    <t>20.01.25</t>
  </si>
  <si>
    <t>31.01.24</t>
  </si>
  <si>
    <t>07.02.24</t>
  </si>
  <si>
    <t>yoc - 2010 - Mulyankan patrak</t>
  </si>
  <si>
    <t>mca</t>
  </si>
  <si>
    <t>20000 to 22000 on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</si>
</sst>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277455</xdr:colOff>
      <xdr:row>47</xdr:row>
      <xdr:rowOff>153607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C0E9E8-19CB-4241-8079-002C558A16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11855" cy="86499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296507</xdr:colOff>
      <xdr:row>51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80A456-8FF2-4FB5-BBDF-1459D2604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830907" cy="86689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401297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CE5FE6-006F-44D7-A271-0F705C21F8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35697" cy="867848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315560</xdr:colOff>
      <xdr:row>48</xdr:row>
      <xdr:rowOff>1203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F48273-F608-48D6-A5D3-FDA33278FF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9960" cy="862132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46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2DACD5-177C-416C-A75C-FC16016DE1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8896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15</xdr:col>
      <xdr:colOff>238125</xdr:colOff>
      <xdr:row>50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CB8D6F-8C47-4650-ACBD-547E34C64D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28800" y="381000"/>
          <a:ext cx="7553325" cy="9153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45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C2A7296-E746-41B1-B115-861314F82B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8553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D1" zoomScaleNormal="100" workbookViewId="0">
      <selection activeCell="N20" sqref="N20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200</v>
      </c>
      <c r="C2" s="4">
        <f>B2*1.2</f>
        <v>240</v>
      </c>
      <c r="D2" s="4">
        <f t="shared" ref="D2:D13" si="2">C2*1.2</f>
        <v>288</v>
      </c>
      <c r="E2" s="5">
        <f t="shared" ref="E2:E13" si="3">R2</f>
        <v>7000000</v>
      </c>
      <c r="F2" s="10">
        <f t="shared" ref="F2:F13" si="4">ROUND((E2/B2),0)</f>
        <v>35000</v>
      </c>
      <c r="G2" s="10">
        <f t="shared" ref="G2:G13" si="5">ROUND((E2/C2),0)</f>
        <v>29167</v>
      </c>
      <c r="H2" s="10">
        <f t="shared" ref="H2:H13" si="6">ROUND((E2/D2),0)</f>
        <v>24306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200</v>
      </c>
      <c r="R2" s="2">
        <v>7000000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225</v>
      </c>
      <c r="C3" s="4">
        <f t="shared" ref="C3:C15" si="9">B3*1.2</f>
        <v>270</v>
      </c>
      <c r="D3" s="4">
        <f t="shared" si="2"/>
        <v>324</v>
      </c>
      <c r="E3" s="5">
        <f t="shared" si="3"/>
        <v>6500000</v>
      </c>
      <c r="F3" s="15">
        <f t="shared" si="4"/>
        <v>28889</v>
      </c>
      <c r="G3" s="10">
        <f t="shared" si="5"/>
        <v>24074</v>
      </c>
      <c r="H3" s="10">
        <f t="shared" si="6"/>
        <v>20062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225</v>
      </c>
      <c r="R3" s="2">
        <v>6500000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187.5</v>
      </c>
      <c r="C4" s="4">
        <f t="shared" si="9"/>
        <v>225</v>
      </c>
      <c r="D4" s="4">
        <f t="shared" si="2"/>
        <v>270</v>
      </c>
      <c r="E4" s="5">
        <f t="shared" si="3"/>
        <v>5500000</v>
      </c>
      <c r="F4" s="15">
        <f t="shared" si="4"/>
        <v>29333</v>
      </c>
      <c r="G4" s="10">
        <f t="shared" si="5"/>
        <v>24444</v>
      </c>
      <c r="H4" s="10">
        <f t="shared" si="6"/>
        <v>20370</v>
      </c>
      <c r="I4" s="4" t="e">
        <f>#REF!</f>
        <v>#REF!</v>
      </c>
      <c r="J4" s="4">
        <f t="shared" si="7"/>
        <v>0</v>
      </c>
      <c r="O4">
        <v>0</v>
      </c>
      <c r="P4">
        <v>225</v>
      </c>
      <c r="Q4">
        <f t="shared" ref="Q4" si="10">P4/1.2</f>
        <v>187.5</v>
      </c>
      <c r="R4" s="2">
        <v>5500000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225</v>
      </c>
      <c r="C5" s="4">
        <f t="shared" si="9"/>
        <v>270</v>
      </c>
      <c r="D5" s="4">
        <f t="shared" si="2"/>
        <v>324</v>
      </c>
      <c r="E5" s="5">
        <f t="shared" si="3"/>
        <v>6200000</v>
      </c>
      <c r="F5" s="10">
        <f t="shared" si="4"/>
        <v>27556</v>
      </c>
      <c r="G5" s="10">
        <f t="shared" si="5"/>
        <v>22963</v>
      </c>
      <c r="H5" s="10">
        <f t="shared" si="6"/>
        <v>19136</v>
      </c>
      <c r="I5" s="4" t="e">
        <f>#REF!</f>
        <v>#REF!</v>
      </c>
      <c r="J5" s="4" t="str">
        <f t="shared" si="7"/>
        <v>20.01.25</v>
      </c>
      <c r="O5">
        <v>0</v>
      </c>
      <c r="P5">
        <f t="shared" si="8"/>
        <v>0</v>
      </c>
      <c r="Q5">
        <v>225</v>
      </c>
      <c r="R5" s="2">
        <v>6200000</v>
      </c>
      <c r="S5" s="8" t="s">
        <v>21</v>
      </c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R6" s="2"/>
      <c r="S6" s="8"/>
      <c r="T6" s="8"/>
    </row>
    <row r="7" spans="1:20" x14ac:dyDescent="0.25">
      <c r="A7" s="4">
        <f t="shared" si="0"/>
        <v>0</v>
      </c>
      <c r="B7" s="4">
        <f t="shared" si="1"/>
        <v>225</v>
      </c>
      <c r="C7" s="4">
        <f t="shared" si="9"/>
        <v>270</v>
      </c>
      <c r="D7" s="4">
        <f t="shared" si="2"/>
        <v>324</v>
      </c>
      <c r="E7" s="5">
        <f t="shared" si="3"/>
        <v>6000000</v>
      </c>
      <c r="F7" s="15">
        <f t="shared" si="4"/>
        <v>26667</v>
      </c>
      <c r="G7" s="10">
        <f t="shared" si="5"/>
        <v>22222</v>
      </c>
      <c r="H7" s="10">
        <f t="shared" si="6"/>
        <v>18519</v>
      </c>
      <c r="I7" s="4" t="e">
        <f>#REF!</f>
        <v>#REF!</v>
      </c>
      <c r="J7" s="4" t="str">
        <f t="shared" si="7"/>
        <v>31.01.24</v>
      </c>
      <c r="O7">
        <v>0</v>
      </c>
      <c r="P7">
        <f t="shared" si="8"/>
        <v>0</v>
      </c>
      <c r="Q7">
        <v>225</v>
      </c>
      <c r="R7" s="2">
        <v>6000000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225</v>
      </c>
      <c r="C8" s="4">
        <f t="shared" si="9"/>
        <v>270</v>
      </c>
      <c r="D8" s="4">
        <f t="shared" si="2"/>
        <v>324</v>
      </c>
      <c r="E8" s="5">
        <f t="shared" si="3"/>
        <v>6050000</v>
      </c>
      <c r="F8" s="15">
        <f t="shared" si="4"/>
        <v>26889</v>
      </c>
      <c r="G8" s="10">
        <f t="shared" si="5"/>
        <v>22407</v>
      </c>
      <c r="H8" s="10">
        <f t="shared" si="6"/>
        <v>18673</v>
      </c>
      <c r="I8" s="4" t="e">
        <f>#REF!</f>
        <v>#REF!</v>
      </c>
      <c r="J8" s="4" t="str">
        <f t="shared" si="7"/>
        <v>07.02.24</v>
      </c>
      <c r="O8">
        <v>0</v>
      </c>
      <c r="P8">
        <f t="shared" si="8"/>
        <v>0</v>
      </c>
      <c r="Q8">
        <v>225</v>
      </c>
      <c r="R8" s="2">
        <v>6050000</v>
      </c>
      <c r="S8" s="8" t="s">
        <v>23</v>
      </c>
      <c r="T8" s="8"/>
    </row>
    <row r="9" spans="1:20" x14ac:dyDescent="0.25">
      <c r="A9" s="4">
        <f t="shared" si="0"/>
        <v>0</v>
      </c>
      <c r="B9" s="4">
        <f t="shared" si="1"/>
        <v>225</v>
      </c>
      <c r="C9" s="4">
        <f t="shared" si="9"/>
        <v>270</v>
      </c>
      <c r="D9" s="4">
        <f t="shared" si="2"/>
        <v>324</v>
      </c>
      <c r="E9" s="5">
        <f t="shared" si="3"/>
        <v>4800000</v>
      </c>
      <c r="F9" s="10">
        <f t="shared" si="4"/>
        <v>21333</v>
      </c>
      <c r="G9" s="10">
        <f t="shared" si="5"/>
        <v>17778</v>
      </c>
      <c r="H9" s="10">
        <f t="shared" si="6"/>
        <v>14815</v>
      </c>
      <c r="I9" s="4" t="e">
        <f>#REF!</f>
        <v>#REF!</v>
      </c>
      <c r="J9" s="4">
        <f t="shared" si="7"/>
        <v>0</v>
      </c>
      <c r="O9">
        <v>0</v>
      </c>
      <c r="P9">
        <f t="shared" ref="P9:P12" si="11">O9/1.2</f>
        <v>0</v>
      </c>
      <c r="Q9">
        <v>225</v>
      </c>
      <c r="R9" s="2">
        <v>4800000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1"/>
        <v>0</v>
      </c>
      <c r="Q10">
        <f t="shared" ref="Q10:Q12" si="12">P10/1.2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1"/>
        <v>0</v>
      </c>
      <c r="Q11">
        <f t="shared" si="12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3">O13/1.2</f>
        <v>0</v>
      </c>
      <c r="Q13">
        <f t="shared" ref="Q13" si="14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5">C14*1.2</f>
        <v>0</v>
      </c>
      <c r="E14" s="5">
        <f t="shared" ref="E14:E15" si="16">R14</f>
        <v>0</v>
      </c>
      <c r="F14" s="10" t="e">
        <f t="shared" ref="F14:F15" si="17">ROUND((E14/B14),0)</f>
        <v>#DIV/0!</v>
      </c>
      <c r="G14" s="10" t="e">
        <f t="shared" ref="G14:G15" si="18">ROUND((E14/C14),0)</f>
        <v>#DIV/0!</v>
      </c>
      <c r="H14" s="4" t="e">
        <f t="shared" ref="H14:H15" si="19">ROUND((E14/D14),0)</f>
        <v>#DIV/0!</v>
      </c>
      <c r="I14" s="4" t="e">
        <f>#REF!</f>
        <v>#REF!</v>
      </c>
      <c r="J14" s="4">
        <f t="shared" ref="J14:J15" si="20">S14</f>
        <v>0</v>
      </c>
      <c r="O14">
        <v>0</v>
      </c>
      <c r="P14">
        <f t="shared" ref="P14:P15" si="21">O14/1.2</f>
        <v>0</v>
      </c>
      <c r="Q14">
        <f t="shared" ref="Q14:Q15" si="22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5"/>
        <v>0</v>
      </c>
      <c r="E15" s="5">
        <f t="shared" si="16"/>
        <v>0</v>
      </c>
      <c r="F15" s="10" t="e">
        <f t="shared" si="17"/>
        <v>#DIV/0!</v>
      </c>
      <c r="G15" s="4" t="e">
        <f t="shared" si="18"/>
        <v>#DIV/0!</v>
      </c>
      <c r="H15" s="4" t="e">
        <f t="shared" si="19"/>
        <v>#DIV/0!</v>
      </c>
      <c r="I15" s="4" t="e">
        <f>#REF!</f>
        <v>#REF!</v>
      </c>
      <c r="J15" s="4">
        <f t="shared" si="20"/>
        <v>0</v>
      </c>
      <c r="O15">
        <v>0</v>
      </c>
      <c r="P15">
        <f t="shared" si="21"/>
        <v>0</v>
      </c>
      <c r="Q15">
        <f t="shared" si="22"/>
        <v>0</v>
      </c>
      <c r="R15" s="2">
        <v>0</v>
      </c>
      <c r="S15" s="8"/>
      <c r="T15" s="8"/>
    </row>
    <row r="18" spans="7:24" x14ac:dyDescent="0.25">
      <c r="H18" t="s">
        <v>13</v>
      </c>
    </row>
    <row r="19" spans="7:24" x14ac:dyDescent="0.25">
      <c r="I19" t="s">
        <v>19</v>
      </c>
      <c r="J19">
        <v>225</v>
      </c>
    </row>
    <row r="20" spans="7:24" x14ac:dyDescent="0.25">
      <c r="I20" t="s">
        <v>18</v>
      </c>
      <c r="J20">
        <v>270</v>
      </c>
      <c r="N20">
        <f>25.09*10.764</f>
        <v>270.06876</v>
      </c>
    </row>
    <row r="21" spans="7:24" x14ac:dyDescent="0.25">
      <c r="I21" t="s">
        <v>20</v>
      </c>
      <c r="J21">
        <v>27000</v>
      </c>
    </row>
    <row r="22" spans="7:24" x14ac:dyDescent="0.25">
      <c r="G22" s="6"/>
      <c r="H22" s="6"/>
      <c r="J22">
        <f>J21*J19</f>
        <v>6075000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I27" t="s">
        <v>14</v>
      </c>
      <c r="O27" t="s">
        <v>24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I28" t="s">
        <v>15</v>
      </c>
      <c r="J28">
        <v>4500000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I29" t="s">
        <v>16</v>
      </c>
      <c r="J29">
        <v>270000</v>
      </c>
      <c r="O29" t="s">
        <v>25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 t="s">
        <v>17</v>
      </c>
      <c r="J30">
        <v>30000</v>
      </c>
      <c r="O30">
        <v>16.79</v>
      </c>
      <c r="P30" s="11">
        <v>7.95</v>
      </c>
      <c r="Q30" s="11">
        <f>P30*O30</f>
        <v>133.48050000000001</v>
      </c>
      <c r="R30" s="11"/>
      <c r="T30" s="11"/>
      <c r="U30" s="11"/>
      <c r="V30" s="11"/>
      <c r="W30" s="11"/>
      <c r="X30" s="11"/>
    </row>
    <row r="31" spans="7:24" x14ac:dyDescent="0.25">
      <c r="J31">
        <f>SUM(J28:J30)</f>
        <v>4800000</v>
      </c>
      <c r="O31">
        <v>4.68</v>
      </c>
      <c r="P31" s="11">
        <v>2.79</v>
      </c>
      <c r="Q31" s="11">
        <f t="shared" ref="Q31:Q34" si="23">P31*O31</f>
        <v>13.0572</v>
      </c>
      <c r="R31" s="11"/>
      <c r="T31" s="11"/>
      <c r="U31" s="11"/>
      <c r="V31" s="11"/>
      <c r="W31" s="11"/>
      <c r="X31" s="11"/>
    </row>
    <row r="32" spans="7:24" x14ac:dyDescent="0.25">
      <c r="O32">
        <v>3.41</v>
      </c>
      <c r="P32" s="11">
        <v>7.01</v>
      </c>
      <c r="Q32" s="11">
        <f t="shared" si="23"/>
        <v>23.9041</v>
      </c>
      <c r="R32" s="11"/>
      <c r="S32" s="6"/>
      <c r="T32" s="11"/>
      <c r="U32" s="11"/>
      <c r="V32" s="11"/>
      <c r="W32" s="11"/>
      <c r="X32" s="11"/>
    </row>
    <row r="33" spans="9:24" x14ac:dyDescent="0.25">
      <c r="O33">
        <v>3.29</v>
      </c>
      <c r="P33" s="11">
        <v>2.83</v>
      </c>
      <c r="Q33" s="11">
        <f t="shared" si="23"/>
        <v>9.3107000000000006</v>
      </c>
      <c r="R33" s="11"/>
      <c r="S33" s="6"/>
      <c r="T33" s="11"/>
      <c r="U33" s="11"/>
      <c r="V33" s="11"/>
      <c r="W33" s="11"/>
      <c r="X33" s="11"/>
    </row>
    <row r="34" spans="9:24" x14ac:dyDescent="0.25">
      <c r="I34" t="s">
        <v>26</v>
      </c>
      <c r="O34">
        <v>9.6199999999999992</v>
      </c>
      <c r="P34" s="11">
        <v>7.97</v>
      </c>
      <c r="Q34" s="11">
        <f t="shared" si="23"/>
        <v>76.671399999999991</v>
      </c>
      <c r="R34" s="11"/>
    </row>
    <row r="35" spans="9:24" x14ac:dyDescent="0.25">
      <c r="Q35" s="11">
        <f>SUM(Q30:Q34)</f>
        <v>256.4239</v>
      </c>
      <c r="R35" s="11"/>
      <c r="T35" s="6"/>
    </row>
    <row r="36" spans="9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D3" sqref="D3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2025-02-12T09:12:41Z</dcterms:modified>
</cp:coreProperties>
</file>