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Valuation Work\LIE Folder\Mass Realty\2nd LIE REport\"/>
    </mc:Choice>
  </mc:AlternateContent>
  <xr:revisionPtr revIDLastSave="0" documentId="13_ncr:1_{87EB1F36-1CD2-48BB-A112-59C408BE55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al Summary" sheetId="8" r:id="rId1"/>
    <sheet name="Summary Sheet" sheetId="9" r:id="rId2"/>
    <sheet name="Land, Stamp Duty and appro cost" sheetId="27" r:id="rId3"/>
    <sheet name="Construction Cost" sheetId="28" r:id="rId4"/>
    <sheet name="Professional Charges" sheetId="30" r:id="rId5"/>
    <sheet name="Admin Cost" sheetId="29" r:id="rId6"/>
    <sheet name="Marketing Cost" sheetId="31" r:id="rId7"/>
    <sheet name="Interest" sheetId="6" r:id="rId8"/>
    <sheet name="Construction Area Statement" sheetId="19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_fco2" localSheetId="2" hidden="1">{#N/A,#N/A,FALSE,"gc (2)"}</definedName>
    <definedName name="___fco2" hidden="1">{#N/A,#N/A,FALSE,"gc (2)"}</definedName>
    <definedName name="___key1" localSheetId="2" hidden="1">#REF!</definedName>
    <definedName name="___key1" hidden="1">[1]sheet6!#REF!</definedName>
    <definedName name="___key2" localSheetId="2" hidden="1">#REF!</definedName>
    <definedName name="___key2" hidden="1">#REF!</definedName>
    <definedName name="___MR10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ram1" localSheetId="2" hidden="1">{#N/A,#N/A,FALSE,"gc (2)"}</definedName>
    <definedName name="___ram1" hidden="1">{#N/A,#N/A,FALSE,"gc (2)"}</definedName>
    <definedName name="___sti02" localSheetId="2" hidden="1">{#N/A,#N/A,FALSE,"gc (2)"}</definedName>
    <definedName name="___sti02" hidden="1">{#N/A,#N/A,FALSE,"gc (2)"}</definedName>
    <definedName name="___t1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2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a1" localSheetId="2" hidden="1">{#N/A,#N/A,TRUE,"Financials";#N/A,#N/A,TRUE,"Operating Statistics";#N/A,#N/A,TRUE,"Capex &amp; Depreciation";#N/A,#N/A,TRUE,"Debt"}</definedName>
    <definedName name="___ta1" hidden="1">{#N/A,#N/A,TRUE,"Financials";#N/A,#N/A,TRUE,"Operating Statistics";#N/A,#N/A,TRUE,"Capex &amp; Depreciation";#N/A,#N/A,TRUE,"Debt"}</definedName>
    <definedName name="___tb1" localSheetId="2" hidden="1">{#N/A,#N/A,FALSE,"One Pager";#N/A,#N/A,FALSE,"Technical"}</definedName>
    <definedName name="___tb1" hidden="1">{#N/A,#N/A,FALSE,"One Pager";#N/A,#N/A,FALSE,"Technical"}</definedName>
    <definedName name="___xlfn.BAHTTEXT" hidden="1">#NAME?</definedName>
    <definedName name="__123Graph_AIncome" hidden="1">#REF!</definedName>
    <definedName name="__123Graph_ASummary" localSheetId="2" hidden="1">#REF!</definedName>
    <definedName name="__123Graph_ASummary" hidden="1">#REF!</definedName>
    <definedName name="__123Graph_B" localSheetId="2" hidden="1">#REF!</definedName>
    <definedName name="__123Graph_B" hidden="1">#REF!</definedName>
    <definedName name="__123Graph_BIncome" localSheetId="2" hidden="1">#REF!</definedName>
    <definedName name="__123Graph_BIncome" hidden="1">#REF!</definedName>
    <definedName name="__123Graph_BSummary" localSheetId="2" hidden="1">#REF!</definedName>
    <definedName name="__123Graph_BSummary" hidden="1">#REF!</definedName>
    <definedName name="__123Graph_D" localSheetId="2" hidden="1">#REF!</definedName>
    <definedName name="__123Graph_D" hidden="1">#REF!</definedName>
    <definedName name="__123Graph_F" localSheetId="2" hidden="1">#REF!</definedName>
    <definedName name="__123Graph_F" hidden="1">#REF!</definedName>
    <definedName name="__123Graph_X" localSheetId="2" hidden="1">#REF!</definedName>
    <definedName name="__123Graph_X" hidden="1">#REF!</definedName>
    <definedName name="__123Graph_XIncome" localSheetId="2" hidden="1">#REF!</definedName>
    <definedName name="__123Graph_XIncome" hidden="1">#REF!</definedName>
    <definedName name="__FDS_HYPERLINK_TOGGLE_STATE__" hidden="1">"ON"</definedName>
    <definedName name="__IntlFixup" hidden="1">TRUE</definedName>
    <definedName name="__IntlFixupTable" hidden="1">#REF!</definedName>
    <definedName name="__key1" localSheetId="2" hidden="1">#REF!</definedName>
    <definedName name="__key1" hidden="1">[1]sheet6!#REF!</definedName>
    <definedName name="__key2" localSheetId="2" hidden="1">#REF!</definedName>
    <definedName name="__key2" hidden="1">#REF!</definedName>
    <definedName name="__MR10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1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a1" localSheetId="2" hidden="1">{#N/A,#N/A,TRUE,"Financials";#N/A,#N/A,TRUE,"Operating Statistics";#N/A,#N/A,TRUE,"Capex &amp; Depreciation";#N/A,#N/A,TRUE,"Debt"}</definedName>
    <definedName name="__ta1" hidden="1">{#N/A,#N/A,TRUE,"Financials";#N/A,#N/A,TRUE,"Operating Statistics";#N/A,#N/A,TRUE,"Capex &amp; Depreciation";#N/A,#N/A,TRUE,"Debt"}</definedName>
    <definedName name="__tb1" localSheetId="2" hidden="1">{#N/A,#N/A,FALSE,"One Pager";#N/A,#N/A,FALSE,"Technical"}</definedName>
    <definedName name="__tb1" hidden="1">{#N/A,#N/A,FALSE,"One Pager";#N/A,#N/A,FALSE,"Technical"}</definedName>
    <definedName name="__xlfn.BAHTTEXT" hidden="1">#NAME?</definedName>
    <definedName name="_1__123Graph_AAdmin_Expenses" hidden="1">#REF!</definedName>
    <definedName name="_2__123Graph_AChart_1AJ" localSheetId="2" hidden="1">#REF!</definedName>
    <definedName name="_2__123Graph_AChart_1AJ" hidden="1">#REF!</definedName>
    <definedName name="_2__123Graph_AService_Expense" localSheetId="2" hidden="1">#REF!</definedName>
    <definedName name="_2__123Graph_AService_Expense" hidden="1">#REF!</definedName>
    <definedName name="_3__123Graph_AChart_1Q" localSheetId="2" hidden="1">#REF!</definedName>
    <definedName name="_3__123Graph_AChart_1Q" hidden="1">#REF!</definedName>
    <definedName name="_3__123Graph_BAdmin_Expenses" localSheetId="2" hidden="1">#REF!</definedName>
    <definedName name="_3__123Graph_BAdmin_Expenses" hidden="1">#REF!</definedName>
    <definedName name="_4__123Graph_BChart_1Q" localSheetId="2" hidden="1">#REF!</definedName>
    <definedName name="_4__123Graph_BChart_1Q" hidden="1">#REF!</definedName>
    <definedName name="_4__123Graph_BService_Expense" localSheetId="2" hidden="1">#REF!</definedName>
    <definedName name="_4__123Graph_BService_Expense" hidden="1">#REF!</definedName>
    <definedName name="_5__123Graph_XAdmin_Expenses" localSheetId="2" hidden="1">#REF!</definedName>
    <definedName name="_5__123Graph_XAdmin_Expenses" hidden="1">#REF!</definedName>
    <definedName name="_6__123Graph_XService_Expense" localSheetId="2" hidden="1">#REF!</definedName>
    <definedName name="_6__123Graph_XService_Expense" hidden="1">#REF!</definedName>
    <definedName name="_a1" localSheetId="2" hidden="1">{"Assump",#N/A,TRUE,"Proforma";"first",#N/A,TRUE,"Proforma";"second",#N/A,TRUE,"Proforma";"lease1",#N/A,TRUE,"Proforma";"lease2",#N/A,TRUE,"Proforma"}</definedName>
    <definedName name="_a1" hidden="1">{"Assump",#N/A,TRUE,"Proforma";"first",#N/A,TRUE,"Proforma";"second",#N/A,TRUE,"Proforma";"lease1",#N/A,TRUE,"Proforma";"lease2",#N/A,TRUE,"Proforma"}</definedName>
    <definedName name="_Dist_Values" localSheetId="2" hidden="1">#REF!</definedName>
    <definedName name="_Dist_Values" hidden="1">'[2]MN T.B.'!#REF!</definedName>
    <definedName name="_e4" localSheetId="2" hidden="1">{"new",#N/A,FALSE,"D";"PROFORMA",#N/A,FALSE,"A";"partial 1",#N/A,FALSE,"B";"partial 2",#N/A,FALSE,"B";"partial 3",#N/A,FALSE,"B";"SMALL CF 1",#N/A,FALSE,"C"}</definedName>
    <definedName name="_e4" hidden="1">{"new",#N/A,FALSE,"D";"PROFORMA",#N/A,FALSE,"A";"partial 1",#N/A,FALSE,"B";"partial 2",#N/A,FALSE,"B";"partial 3",#N/A,FALSE,"B";"SMALL CF 1",#N/A,FALSE,"C"}</definedName>
    <definedName name="_fco2" localSheetId="2" hidden="1">{#N/A,#N/A,FALSE,"gc (2)"}</definedName>
    <definedName name="_fco2" hidden="1">{#N/A,#N/A,FALSE,"gc (2)"}</definedName>
    <definedName name="_Fill" hidden="1">#REF!</definedName>
    <definedName name="_Key1" localSheetId="2" hidden="1">#REF!</definedName>
    <definedName name="_Key1" hidden="1">'[3]H-INPUT'!#REF!</definedName>
    <definedName name="_Key2" localSheetId="2" hidden="1">#REF!</definedName>
    <definedName name="_Key2" hidden="1">[4]CHECK!#REF!</definedName>
    <definedName name="_MR10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Order1" hidden="1">255</definedName>
    <definedName name="_Order2" hidden="1">255</definedName>
    <definedName name="_Parse_Out" hidden="1">#REF!</definedName>
    <definedName name="_ram1" localSheetId="2" hidden="1">{#N/A,#N/A,FALSE,"gc (2)"}</definedName>
    <definedName name="_ram1" hidden="1">{#N/A,#N/A,FALSE,"gc (2)"}</definedName>
    <definedName name="_Sort" hidden="1">#REF!</definedName>
    <definedName name="_sti02" localSheetId="2" hidden="1">{#N/A,#N/A,FALSE,"gc (2)"}</definedName>
    <definedName name="_sti02" hidden="1">{#N/A,#N/A,FALSE,"gc (2)"}</definedName>
    <definedName name="_t1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2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a1" localSheetId="2" hidden="1">{#N/A,#N/A,TRUE,"Financials";#N/A,#N/A,TRUE,"Operating Statistics";#N/A,#N/A,TRUE,"Capex &amp; Depreciation";#N/A,#N/A,TRUE,"Debt"}</definedName>
    <definedName name="_ta1" hidden="1">{#N/A,#N/A,TRUE,"Financials";#N/A,#N/A,TRUE,"Operating Statistics";#N/A,#N/A,TRUE,"Capex &amp; Depreciation";#N/A,#N/A,TRUE,"Debt"}</definedName>
    <definedName name="_Table1_In1" hidden="1">#REF!</definedName>
    <definedName name="_Table1_Out" localSheetId="2" hidden="1">#REF!</definedName>
    <definedName name="_Table1_Out" hidden="1">#REF!</definedName>
    <definedName name="_Table2_In1" localSheetId="2" hidden="1">#REF!</definedName>
    <definedName name="_Table2_In1" hidden="1">#REF!</definedName>
    <definedName name="_Table2_In2" localSheetId="2" hidden="1">#REF!</definedName>
    <definedName name="_Table2_In2" hidden="1">#REF!</definedName>
    <definedName name="_Table2_Out" localSheetId="2" hidden="1">#REF!</definedName>
    <definedName name="_Table2_Out" hidden="1">[5]HOTComps!#REF!</definedName>
    <definedName name="_tb1" localSheetId="2" hidden="1">{#N/A,#N/A,FALSE,"One Pager";#N/A,#N/A,FALSE,"Technical"}</definedName>
    <definedName name="_tb1" hidden="1">{#N/A,#N/A,FALSE,"One Pager";#N/A,#N/A,FALSE,"Technical"}</definedName>
    <definedName name="AA.Report.Files" hidden="1">#REF!</definedName>
    <definedName name="AA.Reports.Available" localSheetId="2" hidden="1">#REF!</definedName>
    <definedName name="AA.Reports.Available" hidden="1">#REF!</definedName>
    <definedName name="aaa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aaa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aaaa" localSheetId="2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aaaa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abababa" localSheetId="2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abababa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abc" localSheetId="2" hidden="1">{#N/A,#N/A,TRUE,"Financials";#N/A,#N/A,TRUE,"Operating Statistics";#N/A,#N/A,TRUE,"Capex &amp; Depreciation";#N/A,#N/A,TRUE,"Debt"}</definedName>
    <definedName name="abc" hidden="1">{#N/A,#N/A,TRUE,"Financials";#N/A,#N/A,TRUE,"Operating Statistics";#N/A,#N/A,TRUE,"Capex &amp; Depreciation";#N/A,#N/A,TRUE,"Debt"}</definedName>
    <definedName name="Ac" localSheetId="2" hidden="1">{#N/A,#N/A,FALSE,"One Pager";#N/A,#N/A,FALSE,"Technical"}</definedName>
    <definedName name="Ac" hidden="1">{#N/A,#N/A,FALSE,"One Pager";#N/A,#N/A,FALSE,"Technical"}</definedName>
    <definedName name="AccessDatabase" hidden="1">"C:\data\excel\temp.mdb"</definedName>
    <definedName name="adsf" localSheetId="2" hidden="1">{"sheet a",#N/A,FALSE,"A";"2 9 casflow",#N/A,FALSE,"B"}</definedName>
    <definedName name="adsf" hidden="1">{"sheet a",#N/A,FALSE,"A";"2 9 casflow",#N/A,FALSE,"B"}</definedName>
    <definedName name="anscount" hidden="1">1</definedName>
    <definedName name="AQWE" localSheetId="2" hidden="1">{#N/A,#N/A,FALSE,"mpph1";#N/A,#N/A,FALSE,"mpmseb";#N/A,#N/A,FALSE,"mpph2"}</definedName>
    <definedName name="AQWE" hidden="1">{#N/A,#N/A,FALSE,"mpph1";#N/A,#N/A,FALSE,"mpmseb";#N/A,#N/A,FALSE,"mpph2"}</definedName>
    <definedName name="asdfsdfsdf" localSheetId="2" hidden="1">{#N/A,#N/A,FALSE,"Expense Comparison"}</definedName>
    <definedName name="asdfsdfsdf" hidden="1">{#N/A,#N/A,FALSE,"Expense Comparison"}</definedName>
    <definedName name="assetfull_4">#REF!</definedName>
    <definedName name="assetfull_5" localSheetId="2">#REF!</definedName>
    <definedName name="assetfull_5">#REF!</definedName>
    <definedName name="assetfull_6" localSheetId="2">#REF!</definedName>
    <definedName name="assetfull_6">#REF!</definedName>
    <definedName name="assetfull_7" localSheetId="2">#REF!</definedName>
    <definedName name="assetfull_7">#REF!</definedName>
    <definedName name="assetfull_8" localSheetId="2">#REF!</definedName>
    <definedName name="assetfull_8">#REF!</definedName>
    <definedName name="ASSETS1_4" localSheetId="2">#REF!</definedName>
    <definedName name="ASSETS1_4">#REF!</definedName>
    <definedName name="ASSETS1_5" localSheetId="2">#REF!</definedName>
    <definedName name="ASSETS1_5">#REF!</definedName>
    <definedName name="ASSETS1_6" localSheetId="2">#REF!</definedName>
    <definedName name="ASSETS1_6">#REF!</definedName>
    <definedName name="ASSETS1_7" localSheetId="2">#REF!</definedName>
    <definedName name="ASSETS1_7">#REF!</definedName>
    <definedName name="ASSETS1_8" localSheetId="2">#REF!</definedName>
    <definedName name="ASSETS1_8">#REF!</definedName>
    <definedName name="ASST2_4" localSheetId="2">#REF!</definedName>
    <definedName name="ASST2_4">#REF!</definedName>
    <definedName name="ASST2_5" localSheetId="2">#REF!</definedName>
    <definedName name="ASST2_5">#REF!</definedName>
    <definedName name="ASST2_6" localSheetId="2">#REF!</definedName>
    <definedName name="ASST2_6">#REF!</definedName>
    <definedName name="ASST2_7" localSheetId="2">#REF!</definedName>
    <definedName name="ASST2_7">#REF!</definedName>
    <definedName name="ASST2_8" localSheetId="2">#REF!</definedName>
    <definedName name="ASST2_8">#REF!</definedName>
    <definedName name="BADWE" localSheetId="2" hidden="1">{#N/A,#N/A,FALSE,"mpph1";#N/A,#N/A,FALSE,"mpmseb";#N/A,#N/A,FALSE,"mpph2"}</definedName>
    <definedName name="BADWE" hidden="1">{#N/A,#N/A,FALSE,"mpph1";#N/A,#N/A,FALSE,"mpmseb";#N/A,#N/A,FALSE,"mpph2"}</definedName>
    <definedName name="bc" localSheetId="2" hidden="1">{#N/A,#N/A,FALSE,"One Pager";#N/A,#N/A,FALSE,"Technical"}</definedName>
    <definedName name="bc" hidden="1">{#N/A,#N/A,FALSE,"One Pager";#N/A,#N/A,FALSE,"Technical"}</definedName>
    <definedName name="beattle" localSheetId="2" hidden="1">{"Full Sheet",#N/A,FALSE,"Expense Comparison"}</definedName>
    <definedName name="beattle" hidden="1">{"Full Sheet",#N/A,FALSE,"Expense Comparison"}</definedName>
    <definedName name="BEP_4">#REF!</definedName>
    <definedName name="BEP_5" localSheetId="2">#REF!</definedName>
    <definedName name="BEP_5">#REF!</definedName>
    <definedName name="BEP_6" localSheetId="2">#REF!</definedName>
    <definedName name="BEP_6">#REF!</definedName>
    <definedName name="BEP_7" localSheetId="2">#REF!</definedName>
    <definedName name="BEP_7">#REF!</definedName>
    <definedName name="BEP_8" localSheetId="2">#REF!</definedName>
    <definedName name="BEP_8">#REF!</definedName>
    <definedName name="bijalpur2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bijalpur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BROWN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ccccc" localSheetId="2" hidden="1">{#N/A,#N/A,FALSE,"mpph1";#N/A,#N/A,FALSE,"mpmseb";#N/A,#N/A,FALSE,"mpph2"}</definedName>
    <definedName name="ccccc" hidden="1">{#N/A,#N/A,FALSE,"mpph1";#N/A,#N/A,FALSE,"mpmseb";#N/A,#N/A,FALSE,"mpph2"}</definedName>
    <definedName name="Cha" localSheetId="2" hidden="1">{#N/A,#N/A,FALSE,"gc (2)"}</definedName>
    <definedName name="Cha" hidden="1">{#N/A,#N/A,FALSE,"gc (2)"}</definedName>
    <definedName name="checkpoints">#REF!</definedName>
    <definedName name="com" localSheetId="2" hidden="1">{#N/A,#N/A,FALSE,"mpph1";#N/A,#N/A,FALSE,"mpmseb";#N/A,#N/A,FALSE,"mpph2"}</definedName>
    <definedName name="com" hidden="1">{#N/A,#N/A,FALSE,"mpph1";#N/A,#N/A,FALSE,"mpmseb";#N/A,#N/A,FALSE,"mpph2"}</definedName>
    <definedName name="COMPARISON" localSheetId="2" hidden="1">{#N/A,#N/A,FALSE,"mpph1";#N/A,#N/A,FALSE,"mpmseb";#N/A,#N/A,FALSE,"mpph2"}</definedName>
    <definedName name="COMPARISON" hidden="1">{#N/A,#N/A,FALSE,"mpph1";#N/A,#N/A,FALSE,"mpmseb";#N/A,#N/A,FALSE,"mpph2"}</definedName>
    <definedName name="copy" localSheetId="2" hidden="1">{"sheet a",#N/A,FALSE,"A";"2 9 casflow",#N/A,FALSE,"B"}</definedName>
    <definedName name="copy" hidden="1">{"sheet a",#N/A,FALSE,"A";"2 9 casflow",#N/A,FALSE,"B"}</definedName>
    <definedName name="copy2" localSheetId="2" hidden="1">{"new",#N/A,FALSE,"D";"PROFORMA",#N/A,FALSE,"A";"partial 1",#N/A,FALSE,"B";"partial 2",#N/A,FALSE,"B";"partial 3",#N/A,FALSE,"B";"SMALL CF 1",#N/A,FALSE,"C"}</definedName>
    <definedName name="copy2" hidden="1">{"new",#N/A,FALSE,"D";"PROFORMA",#N/A,FALSE,"A";"partial 1",#N/A,FALSE,"B";"partial 2",#N/A,FALSE,"B";"partial 3",#N/A,FALSE,"B";"SMALL CF 1",#N/A,FALSE,"C"}</definedName>
    <definedName name="Data.Dump" localSheetId="2" hidden="1">OFFSET(#REF!,1,0)</definedName>
    <definedName name="Data.Dump" hidden="1">OFFSET([6]!Data.Top.Left,1,0)</definedName>
    <definedName name="DATA_08" localSheetId="2" hidden="1">#REF!</definedName>
    <definedName name="DATA_08" hidden="1">'[7]Asset depreciation'!#REF!</definedName>
    <definedName name="Database.File" localSheetId="2" hidden="1">#REF!</definedName>
    <definedName name="Database.File" hidden="1">#REF!</definedName>
    <definedName name="dd" localSheetId="2" hidden="1">{#N/A,"Good",TRUE,"Sheet1";#N/A,"Normal",TRUE,"Sheet1";#N/A,"Bad",TRUE,"Sheet1"}</definedName>
    <definedName name="dd" hidden="1">{#N/A,"Good",TRUE,"Sheet1";#N/A,"Normal",TRUE,"Sheet1";#N/A,"Bad",TRUE,"Sheet1"}</definedName>
    <definedName name="deleteme" localSheetId="2" hidden="1">{"schedule",#N/A,FALSE,"Sum Op's";"input area",#N/A,FALSE,"Sum Op's"}</definedName>
    <definedName name="deleteme" hidden="1">{"schedule",#N/A,FALSE,"Sum Op's";"input area",#N/A,FALSE,"Sum Op's"}</definedName>
    <definedName name="deleteme1" localSheetId="2" hidden="1">{"schedule",#N/A,FALSE,"Sum Op's";"input area",#N/A,FALSE,"Sum Op's"}</definedName>
    <definedName name="deleteme1" hidden="1">{"schedule",#N/A,FALSE,"Sum Op's";"input area",#N/A,FALSE,"Sum Op's"}</definedName>
    <definedName name="dfg" localSheetId="2" hidden="1">{#N/A,#N/A,FALSE,"gc (2)"}</definedName>
    <definedName name="dfg" hidden="1">{#N/A,#N/A,FALSE,"gc (2)"}</definedName>
    <definedName name="dfgg" localSheetId="2" hidden="1">{#N/A,#N/A,FALSE,"gc (2)"}</definedName>
    <definedName name="dfgg" hidden="1">{#N/A,#N/A,FALSE,"gc (2)"}</definedName>
    <definedName name="DSCR">#REF!</definedName>
    <definedName name="DSCR_4" localSheetId="2">#REF!</definedName>
    <definedName name="DSCR_4">#REF!</definedName>
    <definedName name="DSCR_5" localSheetId="2">#REF!</definedName>
    <definedName name="DSCR_5">#REF!</definedName>
    <definedName name="DSCR_6" localSheetId="2">#REF!</definedName>
    <definedName name="DSCR_6">#REF!</definedName>
    <definedName name="DSCR_7" localSheetId="2">#REF!</definedName>
    <definedName name="DSCR_7">#REF!</definedName>
    <definedName name="DSCR_8" localSheetId="2">#REF!</definedName>
    <definedName name="DSCR_8">#REF!</definedName>
    <definedName name="ELECTRICAL" localSheetId="2" hidden="1">{#N/A,#N/A,FALSE,"mpph1";#N/A,#N/A,FALSE,"mpmseb";#N/A,#N/A,FALSE,"mpph2"}</definedName>
    <definedName name="ELECTRICAL" hidden="1">{#N/A,#N/A,FALSE,"mpph1";#N/A,#N/A,FALSE,"mpmseb";#N/A,#N/A,FALSE,"mpph2"}</definedName>
    <definedName name="ere" localSheetId="2" hidden="1">{"sheet a",#N/A,FALSE,"A";"2 9 casflow",#N/A,FALSE,"B"}</definedName>
    <definedName name="ere" hidden="1">{"sheet a",#N/A,FALSE,"A";"2 9 casflow",#N/A,FALSE,"B"}</definedName>
    <definedName name="ert5t6" localSheetId="2" hidden="1">{"Detail Project Cash Flow",#N/A,TRUE,"Cash Flow Grid";"Financing Calculation",#N/A,TRUE,"Cash Flow Grid"}</definedName>
    <definedName name="ert5t6" hidden="1">{"Detail Project Cash Flow",#N/A,TRUE,"Cash Flow Grid";"Financing Calculation",#N/A,TRUE,"Cash Flow Grid"}</definedName>
    <definedName name="erw" localSheetId="2" hidden="1">{"Detail Project Cash Flow",#N/A,TRUE,"Cash Flow Grid";"Financing Calculation",#N/A,TRUE,"Cash Flow Grid"}</definedName>
    <definedName name="erw" hidden="1">{"Detail Project Cash Flow",#N/A,TRUE,"Cash Flow Grid";"Financing Calculation",#N/A,TRUE,"Cash Flow Grid"}</definedName>
    <definedName name="FC" localSheetId="2" hidden="1">{#N/A,#N/A,FALSE,"gc (2)"}</definedName>
    <definedName name="FC" hidden="1">{#N/A,#N/A,FALSE,"gc (2)"}</definedName>
    <definedName name="fdf" localSheetId="2" hidden="1">{"Full Sheet",#N/A,FALSE,"Expense Comparison"}</definedName>
    <definedName name="fdf" hidden="1">{"Full Sheet",#N/A,FALSE,"Expense Comparison"}</definedName>
    <definedName name="ff" localSheetId="2" hidden="1">{#N/A,#N/A,FALSE,"gc (2)"}</definedName>
    <definedName name="ff" hidden="1">{#N/A,#N/A,FALSE,"gc (2)"}</definedName>
    <definedName name="fgh" localSheetId="2" hidden="1">{"office ltcg",#N/A,FALSE,"gain01";"IT LTCG",#N/A,FALSE,"gain01"}</definedName>
    <definedName name="fgh" hidden="1">{"office ltcg",#N/A,FALSE,"gain01";"IT LTCG",#N/A,FALSE,"gain01"}</definedName>
    <definedName name="fil" hidden="1">#REF!</definedName>
    <definedName name="File.Type" localSheetId="2" hidden="1">#REF!</definedName>
    <definedName name="File.Type" hidden="1">#REF!</definedName>
    <definedName name="fill" localSheetId="2" hidden="1">#REF!</definedName>
    <definedName name="fill" hidden="1">[8]Set!#REF!</definedName>
    <definedName name="fill." localSheetId="2" hidden="1">#REF!</definedName>
    <definedName name="fill." hidden="1">[8]Set!#REF!</definedName>
    <definedName name="FUNDFLOW" localSheetId="2">#REF!</definedName>
    <definedName name="FUNDFLOW">#REF!</definedName>
    <definedName name="FUNDFLOW_4" localSheetId="2">#REF!</definedName>
    <definedName name="FUNDFLOW_4">#REF!</definedName>
    <definedName name="FUNDFLOW_5" localSheetId="2">#REF!</definedName>
    <definedName name="FUNDFLOW_5">#REF!</definedName>
    <definedName name="FUNDFLOW_6" localSheetId="2">#REF!</definedName>
    <definedName name="FUNDFLOW_6">#REF!</definedName>
    <definedName name="FUNDFLOW_7" localSheetId="2">#REF!</definedName>
    <definedName name="FUNDFLOW_7">#REF!</definedName>
    <definedName name="FUNDFLOW_8" localSheetId="2">#REF!</definedName>
    <definedName name="FUNDFLOW_8">#REF!</definedName>
    <definedName name="ghj" localSheetId="2" hidden="1">{#N/A,#N/A,FALSE,"gc (2)"}</definedName>
    <definedName name="ghj" hidden="1">{#N/A,#N/A,FALSE,"gc (2)"}</definedName>
    <definedName name="gupta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gupta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HTML_CodePage" hidden="1">1252</definedName>
    <definedName name="HTML_Control" localSheetId="2" hidden="1">{"'Proforma'!$A$1:$J$189"}</definedName>
    <definedName name="HTML_Control" hidden="1">{"'Proforma'!$A$1:$J$189"}</definedName>
    <definedName name="HTML_Description" hidden="1">""</definedName>
    <definedName name="HTML_Email" hidden="1">""</definedName>
    <definedName name="HTML_Header" hidden="1">"Proforma"</definedName>
    <definedName name="HTML_LastUpdate" hidden="1">"4/19/99"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"D:\analysis\MyHTML.htm"</definedName>
    <definedName name="HTML_Title" hidden="1">"proforma3"</definedName>
    <definedName name="idiot" localSheetId="2" hidden="1">{"dep. full detail",#N/A,FALSE,"annex";"3cd annex",#N/A,FALSE,"annex";"co. dep.",#N/A,FALSE,"annex"}</definedName>
    <definedName name="idiot" hidden="1">{"dep. full detail",#N/A,FALSE,"annex";"3cd annex",#N/A,FALSE,"annex";"co. dep.",#N/A,FALSE,"annex"}</definedName>
    <definedName name="In" localSheetId="2" hidden="1">{#N/A,#N/A,FALSE,"gc (2)"}</definedName>
    <definedName name="In" hidden="1">{#N/A,#N/A,FALSE,"gc (2)"}</definedName>
    <definedName name="Incurr" localSheetId="2" hidden="1">{#N/A,#N/A,FALSE,"gc (2)"}</definedName>
    <definedName name="Incurr" hidden="1">{#N/A,#N/A,FALSE,"gc (2)"}</definedName>
    <definedName name="IntroPrintArea" hidden="1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39125.817037037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ay" localSheetId="2" hidden="1">{#N/A,#N/A,FALSE,"gc (2)"}</definedName>
    <definedName name="Jay" hidden="1">{#N/A,#N/A,FALSE,"gc (2)"}</definedName>
    <definedName name="jj" localSheetId="2" hidden="1">{#N/A,#N/A,FALSE,"One Pager";#N/A,#N/A,FALSE,"Technical"}</definedName>
    <definedName name="jj" hidden="1">{#N/A,#N/A,FALSE,"One Pager";#N/A,#N/A,FALSE,"Technical"}</definedName>
    <definedName name="KEY_INDICATORS_4">#REF!</definedName>
    <definedName name="KEY_INDICATORS_5" localSheetId="2">#REF!</definedName>
    <definedName name="KEY_INDICATORS_5">#REF!</definedName>
    <definedName name="KEY_INDICATORS_6" localSheetId="2">#REF!</definedName>
    <definedName name="KEY_INDICATORS_6">#REF!</definedName>
    <definedName name="KEY_INDICATORS_7" localSheetId="2">#REF!</definedName>
    <definedName name="KEY_INDICATORS_7">#REF!</definedName>
    <definedName name="KEY_INDICATORS_8" localSheetId="2">#REF!</definedName>
    <definedName name="KEY_INDICATORS_8">#REF!</definedName>
    <definedName name="kyd.ChngCell.01." localSheetId="2" hidden="1">#REF!</definedName>
    <definedName name="kyd.ChngCell.01." hidden="1">#REF!</definedName>
    <definedName name="kyd.CounterLimitCell.01." hidden="1">"x"</definedName>
    <definedName name="kyd.Dim.01." hidden="1">"toad:Company"</definedName>
    <definedName name="kyd.ElementList.01." hidden="1">#REF!</definedName>
    <definedName name="kyd.ElementType.01." hidden="1">3</definedName>
    <definedName name="kyd.ItemType.01." hidden="1">2</definedName>
    <definedName name="kyd.NumLevels.01." hidden="1">999</definedName>
    <definedName name="kyd.ParentName.01." hidden="1">""</definedName>
    <definedName name="kyd.PrintParent.01." hidden="1">TRUE</definedName>
    <definedName name="kyd.SelectString.01." hidden="1">"*"</definedName>
    <definedName name="LIAB_4">#REF!</definedName>
    <definedName name="LIAB_5" localSheetId="2">#REF!</definedName>
    <definedName name="LIAB_5">#REF!</definedName>
    <definedName name="LIAB_6" localSheetId="2">#REF!</definedName>
    <definedName name="LIAB_6">#REF!</definedName>
    <definedName name="LIAB_7" localSheetId="2">#REF!</definedName>
    <definedName name="LIAB_7">#REF!</definedName>
    <definedName name="LIAB_8" localSheetId="2">#REF!</definedName>
    <definedName name="LIAB_8">#REF!</definedName>
    <definedName name="MCBDB" localSheetId="2" hidden="1">{#N/A,#N/A,FALSE,"mpph1";#N/A,#N/A,FALSE,"mpmseb";#N/A,#N/A,FALSE,"mpph2"}</definedName>
    <definedName name="MCBDB" hidden="1">{#N/A,#N/A,FALSE,"mpph1";#N/A,#N/A,FALSE,"mpmseb";#N/A,#N/A,FALSE,"mpph2"}</definedName>
    <definedName name="mr10resi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mr10resi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mr10residen" localSheetId="2" hidden="1">{#N/A,#N/A,TRUE,"Financials";#N/A,#N/A,TRUE,"Operating Statistics";#N/A,#N/A,TRUE,"Capex &amp; Depreciation";#N/A,#N/A,TRUE,"Debt"}</definedName>
    <definedName name="mr10residen" hidden="1">{#N/A,#N/A,TRUE,"Financials";#N/A,#N/A,TRUE,"Operating Statistics";#N/A,#N/A,TRUE,"Capex &amp; Depreciation";#N/A,#N/A,TRUE,"Debt"}</definedName>
    <definedName name="Nitin" localSheetId="2" hidden="1">#REF!</definedName>
    <definedName name="Nitin" hidden="1">'[9]Sheet3 (2)'!$A$60:$A$76</definedName>
    <definedName name="parse" localSheetId="2" hidden="1">#REF!</definedName>
    <definedName name="parse" hidden="1">#REF!</definedName>
    <definedName name="PL1_4" localSheetId="2">#REF!</definedName>
    <definedName name="PL1_4">#REF!</definedName>
    <definedName name="PL1_5" localSheetId="2">#REF!</definedName>
    <definedName name="PL1_5">#REF!</definedName>
    <definedName name="PL1_6" localSheetId="2">#REF!</definedName>
    <definedName name="PL1_6">#REF!</definedName>
    <definedName name="PL1_7" localSheetId="2">#REF!</definedName>
    <definedName name="PL1_7">#REF!</definedName>
    <definedName name="PL1_8" localSheetId="2">#REF!</definedName>
    <definedName name="PL1_8">#REF!</definedName>
    <definedName name="PL2_4" localSheetId="2">#REF!</definedName>
    <definedName name="PL2_4">#REF!</definedName>
    <definedName name="PL2_5" localSheetId="2">#REF!</definedName>
    <definedName name="PL2_5">#REF!</definedName>
    <definedName name="PL2_6" localSheetId="2">#REF!</definedName>
    <definedName name="PL2_6">#REF!</definedName>
    <definedName name="PL2_7" localSheetId="2">#REF!</definedName>
    <definedName name="PL2_7">#REF!</definedName>
    <definedName name="PL2_8" localSheetId="2">#REF!</definedName>
    <definedName name="PL2_8">#REF!</definedName>
    <definedName name="plfull_4" localSheetId="2">#REF!</definedName>
    <definedName name="plfull_4">#REF!</definedName>
    <definedName name="plfull_5" localSheetId="2">#REF!</definedName>
    <definedName name="plfull_5">#REF!</definedName>
    <definedName name="plfull_6" localSheetId="2">#REF!</definedName>
    <definedName name="plfull_6">#REF!</definedName>
    <definedName name="plfull_7" localSheetId="2">#REF!</definedName>
    <definedName name="plfull_7">#REF!</definedName>
    <definedName name="plfull_8" localSheetId="2">#REF!</definedName>
    <definedName name="plfull_8">#REF!</definedName>
    <definedName name="ppl" localSheetId="2" hidden="1">{#N/A,#N/A,FALSE,"gc (2)"}</definedName>
    <definedName name="ppl" hidden="1">{#N/A,#N/A,FALSE,"gc (2)"}</definedName>
    <definedName name="PUB_FileID" hidden="1">"L10003363.xls"</definedName>
    <definedName name="PUB_UserID" hidden="1">"MAYERX"</definedName>
    <definedName name="qw" localSheetId="2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qw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qwer" localSheetId="2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qwer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ram" localSheetId="2" hidden="1">{"dep. full detail",#N/A,FALSE,"annex";"3cd annex",#N/A,FALSE,"annex";"co. dep.",#N/A,FALSE,"annex"}</definedName>
    <definedName name="ram" hidden="1">{"dep. full detail",#N/A,FALSE,"annex";"3cd annex",#N/A,FALSE,"annex";"co. dep.",#N/A,FALSE,"annex"}</definedName>
    <definedName name="RATIOS_4">#REF!</definedName>
    <definedName name="RATIOS_5" localSheetId="2">#REF!</definedName>
    <definedName name="RATIOS_5">#REF!</definedName>
    <definedName name="RATIOS_6" localSheetId="2">#REF!</definedName>
    <definedName name="RATIOS_6">#REF!</definedName>
    <definedName name="RATIOS_7" localSheetId="2">#REF!</definedName>
    <definedName name="RATIOS_7">#REF!</definedName>
    <definedName name="RATIOS_8" localSheetId="2">#REF!</definedName>
    <definedName name="RATIOS_8">#REF!</definedName>
    <definedName name="report" localSheetId="2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report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reu" localSheetId="2" hidden="1">{#N/A,#N/A,FALSE,"gc (2)"}</definedName>
    <definedName name="reu" hidden="1">{#N/A,#N/A,FALSE,"gc (2)"}</definedName>
    <definedName name="reya" localSheetId="2" hidden="1">{"office ltcg",#N/A,FALSE,"gain01";"IT LTCG",#N/A,FALSE,"gain01"}</definedName>
    <definedName name="reya" hidden="1">{"office ltcg",#N/A,FALSE,"gain01";"IT LTCG",#N/A,FALSE,"gain01"}</definedName>
    <definedName name="ripal" localSheetId="2" hidden="1">{#N/A,#N/A,FALSE,"gc (2)"}</definedName>
    <definedName name="ripal" hidden="1">{#N/A,#N/A,FALSE,"gc (2)"}</definedName>
    <definedName name="rtrt" localSheetId="2" hidden="1">{"sheet a",#N/A,FALSE,"A";"sheet b 1",#N/A,FALSE,"B";"sheet b 2",#N/A,FALSE,"B"}</definedName>
    <definedName name="rtrt" hidden="1">{"sheet a",#N/A,FALSE,"A";"sheet b 1",#N/A,FALSE,"B";"sheet b 2",#N/A,FALSE,"B"}</definedName>
    <definedName name="s" localSheetId="2" hidden="1">{"Output-3Column",#N/A,FALSE,"Output"}</definedName>
    <definedName name="s" hidden="1">{"Output-3Column",#N/A,FALSE,"Output"}</definedName>
    <definedName name="sanju" localSheetId="2" hidden="1">{"office ltcg",#N/A,FALSE,"gain01";"IT LTCG",#N/A,FALSE,"gain01"}</definedName>
    <definedName name="sanju" hidden="1">{"office ltcg",#N/A,FALSE,"gain01";"IT LTCG",#N/A,FALSE,"gain01"}</definedName>
    <definedName name="SAPBEXdnldView" hidden="1">"16MPPULO0WIBVEDKDTTJHER3J"</definedName>
    <definedName name="SAPBEXsysID" hidden="1">"BWP"</definedName>
    <definedName name="sdf" localSheetId="2" hidden="1">{"PROFORMA",#N/A,FALSE,"A";"BIGGER 1",#N/A,FALSE,"B";"BIGGER 2",#N/A,FALSE,"B";"BIGGER 3",#N/A,FALSE,"B";"SMALL CF 1",#N/A,FALSE,"C"}</definedName>
    <definedName name="sdf" hidden="1">{"PROFORMA",#N/A,FALSE,"A";"BIGGER 1",#N/A,FALSE,"B";"BIGGER 2",#N/A,FALSE,"B";"BIGGER 3",#N/A,FALSE,"B";"SMALL CF 1",#N/A,FALSE,"C"}</definedName>
    <definedName name="Security_4">#REF!</definedName>
    <definedName name="SECURITY_5" localSheetId="2">#REF!</definedName>
    <definedName name="SECURITY_5">#REF!</definedName>
    <definedName name="SECURITY_6" localSheetId="2">#REF!</definedName>
    <definedName name="SECURITY_6">#REF!</definedName>
    <definedName name="SECURITY_7" localSheetId="2">#REF!</definedName>
    <definedName name="SECURITY_7">#REF!</definedName>
    <definedName name="SECURITY_8" localSheetId="2">#REF!</definedName>
    <definedName name="SECURITY_8">#REF!</definedName>
    <definedName name="Show.Acct.Update.Warning" localSheetId="2" hidden="1">#REF!</definedName>
    <definedName name="Show.Acct.Update.Warning" hidden="1">#REF!</definedName>
    <definedName name="Show.MDB.Update.Warning" localSheetId="2" hidden="1">#REF!</definedName>
    <definedName name="Show.MDB.Update.Warning" hidden="1">#REF!</definedName>
    <definedName name="sk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sk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SLEVIN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pectfdi" localSheetId="2" hidden="1">{"schedule",#N/A,FALSE,"Sum Op's";"input area",#N/A,FALSE,"Sum Op's"}</definedName>
    <definedName name="spectfdi" hidden="1">{"schedule",#N/A,FALSE,"Sum Op's";"input area",#N/A,FALSE,"Sum Op's"}</definedName>
    <definedName name="stock02" localSheetId="2" hidden="1">{#N/A,#N/A,FALSE,"gc (2)"}</definedName>
    <definedName name="stock02" hidden="1">{#N/A,#N/A,FALSE,"gc (2)"}</definedName>
    <definedName name="sv" hidden="1">#REF!</definedName>
    <definedName name="TA" localSheetId="2" hidden="1">{#N/A,#N/A,TRUE,"Financials";#N/A,#N/A,TRUE,"Operating Statistics";#N/A,#N/A,TRUE,"Capex &amp; Depreciation";#N/A,#N/A,TRUE,"Debt"}</definedName>
    <definedName name="TA" hidden="1">{#N/A,#N/A,TRUE,"Financials";#N/A,#N/A,TRUE,"Operating Statistics";#N/A,#N/A,TRUE,"Capex &amp; Depreciation";#N/A,#N/A,TRUE,"Debt"}</definedName>
    <definedName name="Tables" localSheetId="2" hidden="1">{"sales",#N/A,FALSE,"Sales";"sales existing",#N/A,FALSE,"Sales";"sales rd1",#N/A,FALSE,"Sales";"sales rd2",#N/A,FALSE,"Sales"}</definedName>
    <definedName name="Tables" hidden="1">{"sales",#N/A,FALSE,"Sales";"sales existing",#N/A,FALSE,"Sales";"sales rd1",#N/A,FALSE,"Sales";"sales rd2",#N/A,FALSE,"Sales"}</definedName>
    <definedName name="TB" localSheetId="2" hidden="1">{#N/A,#N/A,FALSE,"One Pager";#N/A,#N/A,FALSE,"Technical"}</definedName>
    <definedName name="TB" hidden="1">{#N/A,#N/A,FALSE,"One Pager";#N/A,#N/A,FALSE,"Technical"}</definedName>
    <definedName name="the" localSheetId="2" hidden="1">{#N/A,#N/A,FALSE,"gc (2)"}</definedName>
    <definedName name="the" hidden="1">{#N/A,#N/A,FALSE,"gc (2)"}</definedName>
    <definedName name="TNW_4">#REF!</definedName>
    <definedName name="TNW_5" localSheetId="2">#REF!</definedName>
    <definedName name="TNW_5">#REF!</definedName>
    <definedName name="TNW_6" localSheetId="2">#REF!</definedName>
    <definedName name="TNW_6">#REF!</definedName>
    <definedName name="TNW_7" localSheetId="2">#REF!</definedName>
    <definedName name="TNW_7">#REF!</definedName>
    <definedName name="TNW_8" localSheetId="2">#REF!</definedName>
    <definedName name="TNW_8">#REF!</definedName>
    <definedName name="TT" localSheetId="2" hidden="1">{#N/A,#N/A,TRUE,"Financials";#N/A,#N/A,TRUE,"Operating Statistics";#N/A,#N/A,TRUE,"Capex &amp; Depreciation";#N/A,#N/A,TRUE,"Debt"}</definedName>
    <definedName name="TT" hidden="1">{#N/A,#N/A,TRUE,"Financials";#N/A,#N/A,TRUE,"Operating Statistics";#N/A,#N/A,TRUE,"Capex &amp; Depreciation";#N/A,#N/A,TRUE,"Debt"}</definedName>
    <definedName name="uu" localSheetId="2" hidden="1">{#N/A,#N/A,FALSE,"gc (2)"}</definedName>
    <definedName name="uu" hidden="1">{#N/A,#N/A,FALSE,"gc (2)"}</definedName>
    <definedName name="vg" localSheetId="2" hidden="1">{#N/A,#N/A,FALSE,"One Pager";#N/A,#N/A,FALSE,"Technical"}</definedName>
    <definedName name="vg" hidden="1">{#N/A,#N/A,FALSE,"One Pager";#N/A,#N/A,FALSE,"Technical"}</definedName>
    <definedName name="vishnu" localSheetId="2" hidden="1">{#N/A,#N/A,FALSE,"One Pager";#N/A,#N/A,FALSE,"Technical"}</definedName>
    <definedName name="vishnu" hidden="1">{#N/A,#N/A,FALSE,"One Pager";#N/A,#N/A,FALSE,"Technical"}</definedName>
    <definedName name="vk" localSheetId="2" hidden="1">{#N/A,#N/A,FALSE,"One Pager";#N/A,#N/A,FALSE,"Technical"}</definedName>
    <definedName name="vk" hidden="1">{#N/A,#N/A,FALSE,"One Pager";#N/A,#N/A,FALSE,"Technical"}</definedName>
    <definedName name="WC">#REF!</definedName>
    <definedName name="WC_4" localSheetId="2">#REF!</definedName>
    <definedName name="WC_4">#REF!</definedName>
    <definedName name="WC_5" localSheetId="2">#REF!</definedName>
    <definedName name="WC_5">#REF!</definedName>
    <definedName name="WC_6" localSheetId="2">#REF!</definedName>
    <definedName name="WC_6">#REF!</definedName>
    <definedName name="WC_7" localSheetId="2">#REF!</definedName>
    <definedName name="WC_7">#REF!</definedName>
    <definedName name="WC_8" localSheetId="2">#REF!</definedName>
    <definedName name="WC_8">#REF!</definedName>
    <definedName name="wrn.1995._.Analysis." localSheetId="2" hidden="1">{#N/A,#N/A,FALSE,"1995 Rev &amp; Exp"}</definedName>
    <definedName name="wrn.1995._.Analysis." hidden="1">{#N/A,#N/A,FALSE,"1995 Rev &amp; Exp"}</definedName>
    <definedName name="wrn.2701all." localSheetId="2" hidden="1">{#N/A,#N/A,FALSE,"T&amp;E (2)";#N/A,#N/A,FALSE,"R&amp;E SUM";#N/A,#N/A,FALSE,"R&amp;E MONTH";#N/A,#N/A,FALSE,"R&amp;E YEAR";#N/A,#N/A,FALSE,"T&amp;E (1)";#N/A,#N/A,FALSE,"T&amp;E SUM"}</definedName>
    <definedName name="wrn.2701all." hidden="1">{#N/A,#N/A,FALSE,"T&amp;E (2)";#N/A,#N/A,FALSE,"R&amp;E SUM";#N/A,#N/A,FALSE,"R&amp;E MONTH";#N/A,#N/A,FALSE,"R&amp;E YEAR";#N/A,#N/A,FALSE,"T&amp;E (1)";#N/A,#N/A,FALSE,"T&amp;E SUM"}</definedName>
    <definedName name="wrn.2703all." localSheetId="2" hidden="1">{#N/A,#N/A,FALSE,"R&amp;E SUM";#N/A,#N/A,FALSE,"R&amp;E MONTH";#N/A,#N/A,FALSE,"R&amp;E YEAR";#N/A,#N/A,FALSE,"SREV (1)";#N/A,#N/A,FALSE,"SREV(2)";#N/A,#N/A,FALSE,"SREV(3)";#N/A,#N/A,FALSE,"SREV(4)";#N/A,#N/A,FALSE,"OREV (1)";#N/A,#N/A,FALSE,"T&amp;E SUM";#N/A,#N/A,FALSE,"T&amp;E (1)"}</definedName>
    <definedName name="wrn.2703all." hidden="1">{#N/A,#N/A,FALSE,"R&amp;E SUM";#N/A,#N/A,FALSE,"R&amp;E MONTH";#N/A,#N/A,FALSE,"R&amp;E YEAR";#N/A,#N/A,FALSE,"SREV (1)";#N/A,#N/A,FALSE,"SREV(2)";#N/A,#N/A,FALSE,"SREV(3)";#N/A,#N/A,FALSE,"SREV(4)";#N/A,#N/A,FALSE,"OREV (1)";#N/A,#N/A,FALSE,"T&amp;E SUM";#N/A,#N/A,FALSE,"T&amp;E (1)"}</definedName>
    <definedName name="wrn.2705all." localSheetId="2" hidden="1">{#N/A,#N/A,FALSE,"R&amp;E SUM";#N/A,#N/A,FALSE,"R&amp;E MONTH";#N/A,#N/A,FALSE,"R&amp;E YEAR";#N/A,#N/A,FALSE,"OREV (1)";#N/A,#N/A,FALSE,"OREV (2)"}</definedName>
    <definedName name="wrn.2705all." hidden="1">{#N/A,#N/A,FALSE,"R&amp;E SUM";#N/A,#N/A,FALSE,"R&amp;E MONTH";#N/A,#N/A,FALSE,"R&amp;E YEAR";#N/A,#N/A,FALSE,"OREV (1)";#N/A,#N/A,FALSE,"OREV (2)"}</definedName>
    <definedName name="wrn.2706all." localSheetId="2" hidden="1">{#N/A,#N/A,FALSE,"R&amp;E SUM";#N/A,#N/A,FALSE,"R&amp;E MONTH";#N/A,#N/A,FALSE,"R&amp;E YEAR";#N/A,#N/A,FALSE,"SREV (1)";#N/A,#N/A,FALSE,"OREV (1)"}</definedName>
    <definedName name="wrn.2706all." hidden="1">{#N/A,#N/A,FALSE,"R&amp;E SUM";#N/A,#N/A,FALSE,"R&amp;E MONTH";#N/A,#N/A,FALSE,"R&amp;E YEAR";#N/A,#N/A,FALSE,"SREV (1)";#N/A,#N/A,FALSE,"OREV (1)"}</definedName>
    <definedName name="wrn.2707all." localSheetId="2" hidden="1">{#N/A,#N/A,FALSE,"R&amp;E SUM";#N/A,#N/A,FALSE,"R&amp;E MONTH";#N/A,#N/A,FALSE,"R&amp;E YEAR";#N/A,#N/A,FALSE,"SREV (1)";#N/A,#N/A,FALSE,"SREV(2)";#N/A,#N/A,FALSE,"OREV (1)";#N/A,#N/A,FALSE,"rent"}</definedName>
    <definedName name="wrn.2707all." hidden="1">{#N/A,#N/A,FALSE,"R&amp;E SUM";#N/A,#N/A,FALSE,"R&amp;E MONTH";#N/A,#N/A,FALSE,"R&amp;E YEAR";#N/A,#N/A,FALSE,"SREV (1)";#N/A,#N/A,FALSE,"SREV(2)";#N/A,#N/A,FALSE,"OREV (1)";#N/A,#N/A,FALSE,"rent"}</definedName>
    <definedName name="wrn.2711all." localSheetId="2" hidden="1">{#N/A,#N/A,FALSE,"R&amp;E SUM";#N/A,#N/A,FALSE,"R&amp;E MONTH";#N/A,#N/A,FALSE,"R&amp;E YEAR";#N/A,#N/A,FALSE,"OREV (1)";#N/A,#N/A,FALSE,"OREV (2)"}</definedName>
    <definedName name="wrn.2711all." hidden="1">{#N/A,#N/A,FALSE,"R&amp;E SUM";#N/A,#N/A,FALSE,"R&amp;E MONTH";#N/A,#N/A,FALSE,"R&amp;E YEAR";#N/A,#N/A,FALSE,"OREV (1)";#N/A,#N/A,FALSE,"OREV (2)"}</definedName>
    <definedName name="wrn.AkrutiCMA." localSheetId="2" hidden="1">{#N/A,#N/A,FALSE,"OPSTATE";#N/A,#N/A,FALSE,"BSLIABILITY";#N/A,#N/A,FALSE,"BSASSETS";#N/A,#N/A,FALSE,"Sheet1"}</definedName>
    <definedName name="wrn.AkrutiCMA." hidden="1">{#N/A,#N/A,FALSE,"OPSTATE";#N/A,#N/A,FALSE,"BSLIABILITY";#N/A,#N/A,FALSE,"BSASSETS";#N/A,#N/A,FALSE,"Sheet1"}</definedName>
    <definedName name="wrn.ALAN." localSheetId="2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localSheetId="2" hidden="1">{#N/A,#N/A,TRUE,"3-Gateway";#N/A,#N/A,TRUE,"4-ByrkitAve.Bus.Ctr.";#N/A,#N/A,TRUE,"5- 851 Marietta Assoc.";#N/A,#N/A,TRUE,"6-Fesslers";#N/A,#N/A,TRUE,"7- 3300 Sample";#N/A,#N/A,TRUE,"8-Blackthorn-Wells";#N/A,#N/A,TRUE,"9-BlackthornNimtz";#N/A,#N/A,TRUE,"10-Willow Trace II";#N/A,#N/A,TRUE,"11-Homeland";#N/A,#N/A,TRUE,"12-Dugdale";#N/A,#N/A,TRUE,"13-Park Center";#N/A,#N/A,TRUE,"14-Michiana";#N/A,#N/A,TRUE,"15-LTV (Niles)";#N/A,#N/A,TRUE,"16-Niles-Colfax";#N/A,#N/A,TRUE,"17-Colfax Place";#N/A,#N/A,TRUE,"18-Pru Office"}</definedName>
    <definedName name="wrn.ALL." hidden="1">{#N/A,#N/A,TRUE,"3-Gateway";#N/A,#N/A,TRUE,"4-ByrkitAve.Bus.Ctr.";#N/A,#N/A,TRUE,"5- 851 Marietta Assoc.";#N/A,#N/A,TRUE,"6-Fesslers";#N/A,#N/A,TRUE,"7- 3300 Sample";#N/A,#N/A,TRUE,"8-Blackthorn-Wells";#N/A,#N/A,TRUE,"9-BlackthornNimtz";#N/A,#N/A,TRUE,"10-Willow Trace II";#N/A,#N/A,TRUE,"11-Homeland";#N/A,#N/A,TRUE,"12-Dugdale";#N/A,#N/A,TRUE,"13-Park Center";#N/A,#N/A,TRUE,"14-Michiana";#N/A,#N/A,TRUE,"15-LTV (Niles)";#N/A,#N/A,TRUE,"16-Niles-Colfax";#N/A,#N/A,TRUE,"17-Colfax Place";#N/A,#N/A,TRUE,"18-Pru Office"}</definedName>
    <definedName name="wrn.All._.Columns._.Month." localSheetId="2" hidden="1">{#N/A,#N/A,FALSE,"Table M";#N/A,#N/A,FALSE,"Graph-F";"All Fcst Month SumOps",#N/A,FALSE,"SumOps";"All Fcst Month SumExp",#N/A,FALSE,"SumExp";"All Fcst Month ExpDept",#N/A,FALSE,"ExpDept";#N/A,#N/A,FALSE,"SumOps";#N/A,#N/A,FALSE,"SumExp";#N/A,#N/A,FALSE,"ExpDept"}</definedName>
    <definedName name="wrn.All._.Columns._.Month." hidden="1">{#N/A,#N/A,FALSE,"Table M";#N/A,#N/A,FALSE,"Graph-F";"All Fcst Month SumOps",#N/A,FALSE,"SumOps";"All Fcst Month SumExp",#N/A,FALSE,"SumExp";"All Fcst Month ExpDept",#N/A,FALSE,"ExpDept";#N/A,#N/A,FALSE,"SumOps";#N/A,#N/A,FALSE,"SumExp";#N/A,#N/A,FALSE,"ExpDept"}</definedName>
    <definedName name="wrn.All._.Inputs." localSheetId="2" hidden="1">{#N/A,#N/A,FALSE,"Primary";#N/A,#N/A,FALSE,"Secondary";#N/A,#N/A,FALSE,"Latent";#N/A,#N/A,FALSE,"Demand Inputs";#N/A,#N/A,FALSE,"Supply Addn";#N/A,#N/A,FALSE,"Mkt Pen"}</definedName>
    <definedName name="wrn.All._.Inputs." hidden="1">{#N/A,#N/A,FALSE,"Primary";#N/A,#N/A,FALSE,"Secondary";#N/A,#N/A,FALSE,"Latent";#N/A,#N/A,FALSE,"Demand Inputs";#N/A,#N/A,FALSE,"Supply Addn";#N/A,#N/A,FALSE,"Mkt Pen"}</definedName>
    <definedName name="wrn.All._.Reports." localSheetId="2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wrn.All._.Reports.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wrn.all.1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ll.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ppraisal." localSheetId="2" hidden="1">{#N/A,#N/A,FALSE,"APPRAISAL";#N/A,#N/A,FALSE,"APPRAISAL 2";#N/A,#N/A,FALSE,"APPRAISAL 3"}</definedName>
    <definedName name="wrn.Appraisal." hidden="1">{#N/A,#N/A,FALSE,"APPRAISAL";#N/A,#N/A,FALSE,"APPRAISAL 2";#N/A,#N/A,FALSE,"APPRAISAL 3"}</definedName>
    <definedName name="wrn.Asset._.Management." localSheetId="2" hidden="1">{#N/A,#N/A,FALSE,"ASSET MGMT."}</definedName>
    <definedName name="wrn.Asset._.Management." hidden="1">{#N/A,#N/A,FALSE,"ASSET MGMT."}</definedName>
    <definedName name="wrn.Assumption._.Book." localSheetId="2" hidden="1">{#N/A,#N/A,FALSE,"Model Assumptions"}</definedName>
    <definedName name="wrn.Assumption._.Book." hidden="1">{#N/A,#N/A,FALSE,"Model Assumptions"}</definedName>
    <definedName name="wrn.AVEX._.NCL._.Tower." localSheetId="2" hidden="1">{#N/A,#N/A,FALSE,"North Central Life";#N/A,#N/A,FALSE,"Town Square";#N/A,#N/A,FALSE,"Summary"}</definedName>
    <definedName name="wrn.AVEX._.NCL._.Tower." hidden="1">{#N/A,#N/A,FALSE,"North Central Life";#N/A,#N/A,FALSE,"Town Square";#N/A,#N/A,FALSE,"Summary"}</definedName>
    <definedName name="wrn.backup." localSheetId="2" hidden="1">{"financials",#N/A,FALSE,"BASIC";"interest",#N/A,FALSE,"BASIC";"leasing and financing",#N/A,FALSE,"BASIC";"returns back up",#N/A,FALSE,"BASIC"}</definedName>
    <definedName name="wrn.backup." hidden="1">{"financials",#N/A,FALSE,"BASIC";"interest",#N/A,FALSE,"BASIC";"leasing and financing",#N/A,FALSE,"BASIC";"returns back up",#N/A,FALSE,"BASIC"}</definedName>
    <definedName name="wrn.bank._.model." localSheetId="2" hidden="1">{"banks",#N/A,FALSE,"BASIC"}</definedName>
    <definedName name="wrn.bank._.model." hidden="1">{"banks",#N/A,FALSE,"BASIC"}</definedName>
    <definedName name="wrn.BaseYearDemand." localSheetId="2" hidden="1">{"Base Year Demand",#N/A,FALSE,"Demand-Base Year"}</definedName>
    <definedName name="wrn.BaseYearDemand." hidden="1">{"Base Year Demand",#N/A,FALSE,"Demand-Base Year"}</definedName>
    <definedName name="wrn.BIGGER." localSheetId="2" hidden="1">{"PROFORMA",#N/A,FALSE,"A";"BIGGER 1",#N/A,FALSE,"B";"BIGGER 2",#N/A,FALSE,"B";"BIGGER 3",#N/A,FALSE,"B";"SMALL CF 1",#N/A,FALSE,"C"}</definedName>
    <definedName name="wrn.BIGGER." hidden="1">{"PROFORMA",#N/A,FALSE,"A";"BIGGER 1",#N/A,FALSE,"B";"BIGGER 2",#N/A,FALSE,"B";"BIGGER 3",#N/A,FALSE,"B";"SMALL CF 1",#N/A,FALSE,"C"}</definedName>
    <definedName name="wrn.Birdie." localSheetId="2" hidden="1">{#N/A,#N/A,FALSE,"Trans Summary";#N/A,#N/A,FALSE,"Proforma Five Yr";#N/A,#N/A,FALSE,"Occ and Rate"}</definedName>
    <definedName name="wrn.Birdie." hidden="1">{#N/A,#N/A,FALSE,"Trans Summary";#N/A,#N/A,FALSE,"Proforma Five Yr";#N/A,#N/A,FALSE,"Occ and Rate"}</definedName>
    <definedName name="wrn.BlackWhite." localSheetId="2" hidden="1">{#N/A,#N/A,FALSE,"NNN sum";#N/A,#N/A,FALSE,"10-yr Opt. A Sum";#N/A,#N/A,FALSE,"10-yr Opt A Other Costs";#N/A,#N/A,FALSE,"Purchase Sum";#N/A,#N/A,FALSE,"Purchase Other Costs"}</definedName>
    <definedName name="wrn.BlackWhite." hidden="1">{#N/A,#N/A,FALSE,"NNN sum";#N/A,#N/A,FALSE,"10-yr Opt. A Sum";#N/A,#N/A,FALSE,"10-yr Opt A Other Costs";#N/A,#N/A,FALSE,"Purchase Sum";#N/A,#N/A,FALSE,"Purchase Other Costs"}</definedName>
    <definedName name="wrn.bleu4." localSheetId="2" hidden="1">{#N/A,#N/A,FALSE}</definedName>
    <definedName name="wrn.bleu4." hidden="1">{#N/A,#N/A,FALSE}</definedName>
    <definedName name="wrn.book." localSheetId="2" hidden="1">{"page1",#N/A,FALSE,"net investor returns";"page2",#N/A,FALSE,"net investor returns"}</definedName>
    <definedName name="wrn.book." hidden="1">{"page1",#N/A,FALSE,"net investor returns";"page2",#N/A,FALSE,"net investor returns"}</definedName>
    <definedName name="wrn.Both._.Outputs." localSheetId="2" hidden="1">{"LTV Output",#N/A,FALSE,"Output";"DCR Output",#N/A,FALSE,"Output"}</definedName>
    <definedName name="wrn.Both._.Outputs." hidden="1">{"LTV Output",#N/A,FALSE,"Output";"DCR Output",#N/A,FALSE,"Output"}</definedName>
    <definedName name="wrn.Buildups." localSheetId="2" hidden="1">{"ACQ",#N/A,FALSE,"ACQUISITIONS";"ACQF",#N/A,FALSE,"ACQUISITIONS";"PF",#N/A,FALSE,"PROYECTOVILA";"PV",#N/A,FALSE,"PROYECTOVILA";"Fee Dev",#N/A,FALSE,"DEVELOPMENT GROWTH";"gd",#N/A,FALSE,"DEVELOPMENT GROWTH"}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ash._.Flow._.Analysis." localSheetId="2" hidden="1">{"CF",#N/A,FALSE,"Cash Flow";"RET",#N/A,FALSE,"Returns";"NPV",#N/A,FALSE,"Values";"ASMPT",#N/A,FALSE,"Assumptions"}</definedName>
    <definedName name="wrn.Cash._.Flow._.Analysis." hidden="1">{"CF",#N/A,FALSE,"Cash Flow";"RET",#N/A,FALSE,"Returns";"NPV",#N/A,FALSE,"Values";"ASMPT",#N/A,FALSE,"Assumptions"}</definedName>
    <definedName name="wrn.Complete._.Review." localSheetId="2" hidden="1">{#N/A,#N/A,FALSE,"Occ and Rate";#N/A,#N/A,FALSE,"PF Input";#N/A,#N/A,FALSE,"Capital Input";#N/A,#N/A,FALSE,"Proforma Five Yr";#N/A,#N/A,FALSE,"Calculations";#N/A,#N/A,FALSE,"Transaction Summary-DTW"}</definedName>
    <definedName name="wrn.Complete._.Review." hidden="1">{#N/A,#N/A,FALSE,"Occ and Rate";#N/A,#N/A,FALSE,"PF Input";#N/A,#N/A,FALSE,"Capital Input";#N/A,#N/A,FALSE,"Proforma Five Yr";#N/A,#N/A,FALSE,"Calculations";#N/A,#N/A,FALSE,"Transaction Summary-DTW"}</definedName>
    <definedName name="wrn.Conference._.Center._.Financials." localSheetId="2" hidden="1">{#N/A,#N/A,FALSE,"Pro Forma";#N/A,#N/A,FALSE,"Project Summary";#N/A,#N/A,FALSE,"Detail Estimate";#N/A,#N/A,FALSE,"Cashflow Schedule"}</definedName>
    <definedName name="wrn.Conference._.Center._.Financials." hidden="1">{#N/A,#N/A,FALSE,"Pro Forma";#N/A,#N/A,FALSE,"Project Summary";#N/A,#N/A,FALSE,"Detail Estimate";#N/A,#N/A,FALSE,"Cashflow Schedule"}</definedName>
    <definedName name="wrn.Control._.Sheet." localSheetId="2" hidden="1">{#N/A,#N/A,FALSE,"CONTROL"}</definedName>
    <definedName name="wrn.Control._.Sheet." hidden="1">{#N/A,#N/A,FALSE,"CONTROL"}</definedName>
    <definedName name="wrn.Credit._.Summary." localSheetId="2" hidden="1">{#N/A,#N/A,FALSE,"CREDIT"}</definedName>
    <definedName name="wrn.Credit._.Summary." hidden="1">{#N/A,#N/A,FALSE,"CREDIT"}</definedName>
    <definedName name="wrn.data." localSheetId="2" hidden="1">{"data",#N/A,FALSE,"INPUT"}</definedName>
    <definedName name="wrn.data." hidden="1">{"data",#N/A,FALSE,"INPUT"}</definedName>
    <definedName name="wrn.DCR._.Output." localSheetId="2" hidden="1">{"DCR Output",#N/A,FALSE,"Output"}</definedName>
    <definedName name="wrn.DCR._.Output." hidden="1">{"DCR Output",#N/A,FALSE,"Output"}</definedName>
    <definedName name="wrn.Demand._.Calcs." localSheetId="2" hidden="1">{#N/A,#N/A,FALSE,"Demand Calcs"}</definedName>
    <definedName name="wrn.Demand._.Calcs." hidden="1">{#N/A,#N/A,FALSE,"Demand Calcs"}</definedName>
    <definedName name="wrn.Demand._.Inputs." localSheetId="2" hidden="1">{#N/A,#N/A,FALSE,"Demand Inputs"}</definedName>
    <definedName name="wrn.Demand._.Inputs." hidden="1">{#N/A,#N/A,FALSE,"Demand Inputs"}</definedName>
    <definedName name="wrn.dep." localSheetId="2" hidden="1">{"dep. full detail",#N/A,FALSE,"annex";"3cd annex",#N/A,FALSE,"annex";"co. dep.",#N/A,FALSE,"annex"}</definedName>
    <definedName name="wrn.dep." hidden="1">{"dep. full detail",#N/A,FALSE,"annex";"3cd annex",#N/A,FALSE,"annex";"co. dep.",#N/A,FALSE,"annex"}</definedName>
    <definedName name="wrn.DEPTS." localSheetId="2" hidden="1">{#N/A,#N/A,FALSE,"2701";#N/A,#N/A,FALSE,"2702";#N/A,#N/A,FALSE,"2703";#N/A,#N/A,FALSE,"2704";#N/A,#N/A,FALSE,"2705";#N/A,#N/A,FALSE,"2706";#N/A,#N/A,FALSE,"2707";#N/A,#N/A,FALSE,"2708";#N/A,#N/A,FALSE,"2709";#N/A,#N/A,FALSE,"2710";#N/A,#N/A,FALSE,"2711";#N/A,#N/A,FALSE,"2712";#N/A,#N/A,FALSE,"2713";#N/A,#N/A,FALSE,"2714";#N/A,#N/A,FALSE,"2715";#N/A,#N/A,FALSE,"2716";#N/A,#N/A,FALSE,"2718";#N/A,#N/A,FALSE,"2719";#N/A,#N/A,FALSE,"ASL"}</definedName>
    <definedName name="wrn.DEPTS." hidden="1">{#N/A,#N/A,FALSE,"2701";#N/A,#N/A,FALSE,"2702";#N/A,#N/A,FALSE,"2703";#N/A,#N/A,FALSE,"2704";#N/A,#N/A,FALSE,"2705";#N/A,#N/A,FALSE,"2706";#N/A,#N/A,FALSE,"2707";#N/A,#N/A,FALSE,"2708";#N/A,#N/A,FALSE,"2709";#N/A,#N/A,FALSE,"2710";#N/A,#N/A,FALSE,"2711";#N/A,#N/A,FALSE,"2712";#N/A,#N/A,FALSE,"2713";#N/A,#N/A,FALSE,"2714";#N/A,#N/A,FALSE,"2715";#N/A,#N/A,FALSE,"2716";#N/A,#N/A,FALSE,"2718";#N/A,#N/A,FALSE,"2719";#N/A,#N/A,FALSE,"ASL"}</definedName>
    <definedName name="wrn.detail." localSheetId="2" hidden="1">{"Build1",#N/A,FALSE,"Buildup";"Build2",#N/A,FALSE,"Buildup";"Build3",#N/A,FALSE,"Buildup"}</definedName>
    <definedName name="wrn.detail." hidden="1">{"Build1",#N/A,FALSE,"Buildup";"Build2",#N/A,FALSE,"Buildup";"Build3",#N/A,FALSE,"Buildup"}</definedName>
    <definedName name="wrn.Engineering." localSheetId="2" hidden="1">{#N/A,#N/A,FALSE,"ENGINEERING"}</definedName>
    <definedName name="wrn.Engineering." hidden="1">{#N/A,#N/A,FALSE,"ENGINEERING"}</definedName>
    <definedName name="wrn.Environmental." localSheetId="2" hidden="1">{#N/A,#N/A,FALSE,"ENVIRONMENTAL"}</definedName>
    <definedName name="wrn.Environmental." hidden="1">{#N/A,#N/A,FALSE,"ENVIRONMENTAL"}</definedName>
    <definedName name="wrn.EVEREST." localSheetId="2" hidden="1">{#N/A,#N/A,FALSE,"BANKLIMITS";#N/A,#N/A,FALSE,"OPSTATE";#N/A,#N/A,FALSE,"BSLIABILITY";#N/A,#N/A,FALSE,"BSASSETS";#N/A,#N/A,FALSE,"CABUILDUP";#N/A,#N/A,FALSE,"WCASSESS";#N/A,#N/A,FALSE,"FUNDFLOW";#N/A,#N/A,FALSE,"DSCR";#N/A,#N/A,FALSE,"RATIOS";#N/A,#N/A,FALSE,"Term loan"}</definedName>
    <definedName name="wrn.EVEREST." hidden="1">{#N/A,#N/A,FALSE,"BANKLIMITS";#N/A,#N/A,FALSE,"OPSTATE";#N/A,#N/A,FALSE,"BSLIABILITY";#N/A,#N/A,FALSE,"BSASSETS";#N/A,#N/A,FALSE,"CABUILDUP";#N/A,#N/A,FALSE,"WCASSESS";#N/A,#N/A,FALSE,"FUNDFLOW";#N/A,#N/A,FALSE,"DSCR";#N/A,#N/A,FALSE,"RATIOS";#N/A,#N/A,FALSE,"Term loan"}</definedName>
    <definedName name="wrn.Executive._.Summary._.Reports." localSheetId="2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wrn.Executive._.Summary._.Reports.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wrn.Fair._.Share._.Calcs." localSheetId="2" hidden="1">{#N/A,#N/A,FALSE,"Fair Share"}</definedName>
    <definedName name="wrn.Fair._.Share._.Calcs." hidden="1">{#N/A,#N/A,FALSE,"Fair Share"}</definedName>
    <definedName name="wrn.Feb98." localSheetId="2" hidden="1">{"sheet a",#N/A,FALSE,"A";"2 9 casflow",#N/A,FALSE,"B"}</definedName>
    <definedName name="wrn.Feb98." hidden="1">{"sheet a",#N/A,FALSE,"A";"2 9 casflow",#N/A,FALSE,"B"}</definedName>
    <definedName name="wrn.Final._.Output." localSheetId="2" hidden="1">{#N/A,#N/A,FALSE,"Final Output"}</definedName>
    <definedName name="wrn.Final._.Output." hidden="1">{#N/A,#N/A,FALSE,"Final Output"}</definedName>
    <definedName name="wrn.Financials_long." localSheetId="2" hidden="1">{"IS",#N/A,FALSE,"Financials2 (Expanded)";"bsa",#N/A,FALSE,"Financials2 (Expanded)";"BS",#N/A,FALSE,"Financials2 (Expanded)";"CF",#N/A,FALSE,"Financials2 (Expanded)"}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ULL._.COMPARISON." localSheetId="2" hidden="1">{"Full Sheet",#N/A,FALSE,"Expense Comparison"}</definedName>
    <definedName name="wrn.FULL._.COMPARISON." hidden="1">{"Full Sheet",#N/A,FALSE,"Expense Comparison"}</definedName>
    <definedName name="wrn.Full._.Financials." localSheetId="2" hidden="1">{#N/A,#N/A,TRUE,"Financials";#N/A,#N/A,TRUE,"Operating Statistics";#N/A,#N/A,TRUE,"Capex &amp; Depreciation";#N/A,#N/A,TRUE,"Debt"}</definedName>
    <definedName name="wrn.Full._.Financials." hidden="1">{#N/A,#N/A,TRUE,"Financials";#N/A,#N/A,TRUE,"Operating Statistics";#N/A,#N/A,TRUE,"Capex &amp; Depreciation";#N/A,#N/A,TRUE,"Debt"}</definedName>
    <definedName name="wrn.Full._.Monty." localSheetId="2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Presentation." localSheetId="2" hidden="1">{#N/A,#N/A,FALSE,"SUMOPS";#N/A,#N/A,FALSE,"REVCAT";#N/A,#N/A,FALSE,"REV-SUM";#N/A,#N/A,FALSE,"REV-DETAIL";#N/A,#N/A,FALSE,"COS-DETAIL";#N/A,#N/A,FALSE,"PROJ VAR";#N/A,#N/A,FALSE,"C-EXP";#N/A,#N/A,FALSE,"3550";#N/A,#N/A,FALSE,"3551";#N/A,#N/A,FALSE,"3552";#N/A,#N/A,FALSE,"3553";#N/A,#N/A,FALSE,"3554";#N/A,#N/A,FALSE,"3555";#N/A,#N/A,FALSE,"3556";#N/A,#N/A,FALSE,"3557";#N/A,#N/A,FALSE,"3558";#N/A,#N/A,FALSE,"3559";#N/A,#N/A,FALSE,"3560";#N/A,#N/A,FALSE,"3561";#N/A,#N/A,FALSE,"3562";#N/A,#N/A,FALSE,"SUMOPSD";#N/A,#N/A,FALSE,"CASH FLOW"}</definedName>
    <definedName name="wrn.Full._.Presentation." hidden="1">{#N/A,#N/A,FALSE,"SUMOPS";#N/A,#N/A,FALSE,"REVCAT";#N/A,#N/A,FALSE,"REV-SUM";#N/A,#N/A,FALSE,"REV-DETAIL";#N/A,#N/A,FALSE,"COS-DETAIL";#N/A,#N/A,FALSE,"PROJ VAR";#N/A,#N/A,FALSE,"C-EXP";#N/A,#N/A,FALSE,"3550";#N/A,#N/A,FALSE,"3551";#N/A,#N/A,FALSE,"3552";#N/A,#N/A,FALSE,"3553";#N/A,#N/A,FALSE,"3554";#N/A,#N/A,FALSE,"3555";#N/A,#N/A,FALSE,"3556";#N/A,#N/A,FALSE,"3557";#N/A,#N/A,FALSE,"3558";#N/A,#N/A,FALSE,"3559";#N/A,#N/A,FALSE,"3560";#N/A,#N/A,FALSE,"3561";#N/A,#N/A,FALSE,"3562";#N/A,#N/A,FALSE,"SUMOPSD";#N/A,#N/A,FALSE,"CASH FLOW"}</definedName>
    <definedName name="wrn.full._.report." localSheetId="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fin.1" localSheetId="2" hidden="1">{#N/A,#N/A,TRUE,"Financials";#N/A,#N/A,TRUE,"Operating Statistics";#N/A,#N/A,TRUE,"Capex &amp; Depreciation";#N/A,#N/A,TRUE,"Debt"}</definedName>
    <definedName name="wrn.full.fin.1" hidden="1">{#N/A,#N/A,TRUE,"Financials";#N/A,#N/A,TRUE,"Operating Statistics";#N/A,#N/A,TRUE,"Capex &amp; Depreciation";#N/A,#N/A,TRUE,"Debt"}</definedName>
    <definedName name="wrn.G.C.P.L.." localSheetId="2" hidden="1">{#N/A,#N/A,FALSE,"gc (2)"}</definedName>
    <definedName name="wrn.G.C.P.L.." hidden="1">{#N/A,#N/A,FALSE,"gc (2)"}</definedName>
    <definedName name="wrn.GSA._.PRINT." localSheetId="2" hidden="1">{#N/A,#N/A,FALSE,"DEV COSTS";#N/A,#N/A,FALSE,"10-YR C. F."}</definedName>
    <definedName name="wrn.GSA._.PRINT." hidden="1">{#N/A,#N/A,FALSE,"DEV COSTS";#N/A,#N/A,FALSE,"10-YR C. F."}</definedName>
    <definedName name="wrn.Historical._.Analysis." localSheetId="2" hidden="1">{#N/A,#N/A,FALSE,"HISTORICAL REV &amp; EXP"}</definedName>
    <definedName name="wrn.Historical._.Analysis." hidden="1">{#N/A,#N/A,FALSE,"HISTORICAL REV &amp; EXP"}</definedName>
    <definedName name="wrn.Hotel._.and._.Conf._.Center._.Owner._.Returns." localSheetId="2" hidden="1">{#N/A,#N/A,FALSE,"Combined Returns";#N/A,#N/A,FALSE,"Tax Returns";#N/A,#N/A,FALSE,"Cash Returns"}</definedName>
    <definedName name="wrn.Hotel._.and._.Conf._.Center._.Owner._.Returns." hidden="1">{#N/A,#N/A,FALSE,"Combined Returns";#N/A,#N/A,FALSE,"Tax Returns";#N/A,#N/A,FALSE,"Cash Returns"}</definedName>
    <definedName name="wrn.Hotel._.Financials." localSheetId="2" hidden="1">{#N/A,#N/A,FALSE,"Pro Forma";#N/A,#N/A,FALSE,"Project Summary";#N/A,#N/A,FALSE,"Detail Estimate";#N/A,#N/A,FALSE,"Cashflow Schedule"}</definedName>
    <definedName name="wrn.Hotel._.Financials." hidden="1">{#N/A,#N/A,FALSE,"Pro Forma";#N/A,#N/A,FALSE,"Project Summary";#N/A,#N/A,FALSE,"Detail Estimate";#N/A,#N/A,FALSE,"Cashflow Schedule"}</definedName>
    <definedName name="wrn.Index." localSheetId="2" hidden="1">{#N/A,#N/A,FALSE,"INDEX"}</definedName>
    <definedName name="wrn.Index." hidden="1">{#N/A,#N/A,FALSE,"INDEX"}</definedName>
    <definedName name="wrn.Inputs." localSheetId="2" hidden="1">{"Inflation-BaseYear",#N/A,FALSE,"Inputs"}</definedName>
    <definedName name="wrn.Inputs." hidden="1">{"Inflation-BaseYear",#N/A,FALSE,"Inputs"}</definedName>
    <definedName name="wrn.Investment._.Review." localSheetId="2" hidden="1">{#N/A,#N/A,FALSE,"Proforma Five Yr";#N/A,#N/A,FALSE,"Capital Input";#N/A,#N/A,FALSE,"Calculations";#N/A,#N/A,FALSE,"Transaction Summary-DTW"}</definedName>
    <definedName name="wrn.Investment._.Review." hidden="1">{#N/A,#N/A,FALSE,"Proforma Five Yr";#N/A,#N/A,FALSE,"Capital Input";#N/A,#N/A,FALSE,"Calculations";#N/A,#N/A,FALSE,"Transaction Summary-DTW"}</definedName>
    <definedName name="wrn.Investment._.Summary._.Golf._.Suites." localSheetId="2" hidden="1">{"Preferred Equity IRR",#N/A,FALSE,"PROFORMA";"GP Cash Flow and IRR",#N/A,FALSE,"PROFORMA"}</definedName>
    <definedName name="wrn.Investment._.Summary._.Golf._.Suites." hidden="1">{"Preferred Equity IRR",#N/A,FALSE,"PROFORMA";"GP Cash Flow and IRR",#N/A,FALSE,"PROFORMA"}</definedName>
    <definedName name="wrn.jan._.98." localSheetId="2" hidden="1">{"sheet a",#N/A,FALSE,"A";"sheet b 1",#N/A,FALSE,"B";"sheet b 2",#N/A,FALSE,"B"}</definedName>
    <definedName name="wrn.jan._.98." hidden="1">{"sheet a",#N/A,FALSE,"A";"sheet b 1",#N/A,FALSE,"B";"sheet b 2",#N/A,FALSE,"B"}</definedName>
    <definedName name="wrn.Latent._.Demand._.Inputs." localSheetId="2" hidden="1">{#N/A,#N/A,FALSE,"Latent"}</definedName>
    <definedName name="wrn.Latent._.Demand._.Inputs." hidden="1">{#N/A,#N/A,FALSE,"Latent"}</definedName>
    <definedName name="wrn.Leases." localSheetId="2" hidden="1">{#N/A,#N/A,FALSE,"Leases"}</definedName>
    <definedName name="wrn.Leases." hidden="1">{#N/A,#N/A,FALSE,"Leases"}</definedName>
    <definedName name="wrn.Loan._.Pricing._.Analysis." localSheetId="2" hidden="1">{#N/A,#N/A,FALSE,"LOAN ANALYSIS"}</definedName>
    <definedName name="wrn.Loan._.Pricing._.Analysis." hidden="1">{#N/A,#N/A,FALSE,"LOAN ANALYSIS"}</definedName>
    <definedName name="wrn.LTCG." localSheetId="2" hidden="1">{"office ltcg",#N/A,FALSE,"gain01";"IT LTCG",#N/A,FALSE,"gain01"}</definedName>
    <definedName name="wrn.LTCG." hidden="1">{"office ltcg",#N/A,FALSE,"gain01";"IT LTCG",#N/A,FALSE,"gain01"}</definedName>
    <definedName name="wrn.LTV._.Output." localSheetId="2" hidden="1">{"LTV Output",#N/A,FALSE,"Output"}</definedName>
    <definedName name="wrn.LTV._.Output." hidden="1">{"LTV Output",#N/A,FALSE,"Output"}</definedName>
    <definedName name="wrn.Master._.Developer._.Cash._.Flow." localSheetId="2" hidden="1">{#N/A,#N/A,FALSE,"Assumptions";#N/A,#N/A,FALSE,"Master Dev P&amp;L"}</definedName>
    <definedName name="wrn.Master._.Developer._.Cash._.Flow." hidden="1">{#N/A,#N/A,FALSE,"Assumptions";#N/A,#N/A,FALSE,"Master Dev P&amp;L"}</definedName>
    <definedName name="wrn.MGTSUMRPT." localSheetId="2" hidden="1">{#N/A,#N/A,FALSE,"CONSOLID";#N/A,#N/A,FALSE,"SPS &amp; POST";#N/A,#N/A,FALSE,"STUD-OPS";#N/A,#N/A,FALSE,"SUMOPS";#N/A,#N/A,FALSE,"EXECSUM";#N/A,#N/A,FALSE,"GRAPHS";#N/A,#N/A,FALSE,"REV-STG";#N/A,#N/A,FALSE,"SUMEXP";#N/A,#N/A,FALSE,"Rec-Rev-Mo";#N/A,#N/A,FALSE,"Rec-Rev-YTD";#N/A,#N/A,FALSE,"Rec-Month";#N/A,#N/A,FALSE,"Rec-YTD";#N/A,#N/A,FALSE,"STG-UTIL";#N/A,#N/A,FALSE,"OFFICE REV";#N/A,#N/A,FALSE,"INVENTORY";#N/A,#N/A,FALSE,"M&amp;R-ADMIN";#N/A,#N/A,FALSE,"M&amp;R-TOTAL";#N/A,#N/A,FALSE,"PROP-WARD"}</definedName>
    <definedName name="wrn.MGTSUMRPT." hidden="1">{#N/A,#N/A,FALSE,"CONSOLID";#N/A,#N/A,FALSE,"SPS &amp; POST";#N/A,#N/A,FALSE,"STUD-OPS";#N/A,#N/A,FALSE,"SUMOPS";#N/A,#N/A,FALSE,"EXECSUM";#N/A,#N/A,FALSE,"GRAPHS";#N/A,#N/A,FALSE,"REV-STG";#N/A,#N/A,FALSE,"SUMEXP";#N/A,#N/A,FALSE,"Rec-Rev-Mo";#N/A,#N/A,FALSE,"Rec-Rev-YTD";#N/A,#N/A,FALSE,"Rec-Month";#N/A,#N/A,FALSE,"Rec-YTD";#N/A,#N/A,FALSE,"STG-UTIL";#N/A,#N/A,FALSE,"OFFICE REV";#N/A,#N/A,FALSE,"INVENTORY";#N/A,#N/A,FALSE,"M&amp;R-ADMIN";#N/A,#N/A,FALSE,"M&amp;R-TOTAL";#N/A,#N/A,FALSE,"PROP-WARD"}</definedName>
    <definedName name="wrn.MODEL." localSheetId="2" hidden="1">{"IS",#N/A,FALSE,"Income Statement";"ISR",#N/A,FALSE,"Income Statement Ratios";"BS",#N/A,FALSE,"Balance Sheet";"BSR",#N/A,FALSE,"Balance Sheet Ratios";"CF",#N/A,FALSE,"Cash Flow";"SALES",#N/A,FALSE,"Sales Analysis";"RR",#N/A,FALSE,"Recent Results"}</definedName>
    <definedName name="wrn.MODEL." hidden="1">{"IS",#N/A,FALSE,"Income Statement";"ISR",#N/A,FALSE,"Income Statement Ratios";"BS",#N/A,FALSE,"Balance Sheet";"BSR",#N/A,FALSE,"Balance Sheet Ratios";"CF",#N/A,FALSE,"Cash Flow";"SALES",#N/A,FALSE,"Sales Analysis";"RR",#N/A,FALSE,"Recent Results"}</definedName>
    <definedName name="wrn.Month." localSheetId="2" hidden="1">{"Month SumOps",#N/A,FALSE,"SumOps";"Month SumGP",#N/A,FALSE,"SumGP";"Month SumExp",#N/A,FALSE,"SumExp";"Month ExpDept",#N/A,FALSE,"ExpDept"}</definedName>
    <definedName name="wrn.Month." hidden="1">{"Month SumOps",#N/A,FALSE,"SumOps";"Month SumGP",#N/A,FALSE,"SumGP";"Month SumExp",#N/A,FALSE,"SumExp";"Month ExpDept",#N/A,FALSE,"ExpDept"}</definedName>
    <definedName name="wrn.Monthly._.Detail._.Reports." localSheetId="2" hidden="1">{"Detail Project Cash Flow",#N/A,TRUE,"Cash Flow Grid";"Financing Calculation",#N/A,TRUE,"Cash Flow Grid"}</definedName>
    <definedName name="wrn.Monthly._.Detail._.Reports." hidden="1">{"Detail Project Cash Flow",#N/A,TRUE,"Cash Flow Grid";"Financing Calculation",#N/A,TRUE,"Cash Flow Grid"}</definedName>
    <definedName name="wrn.NCL._.Tower._.Five._.Year._.Hold." localSheetId="2" hidden="1">{#N/A,#N/A,FALSE,"North Central Life";#N/A,#N/A,FALSE,"Town Square";#N/A,#N/A,FALSE,"Summary"}</definedName>
    <definedName name="wrn.NCL._.Tower._.Five._.Year._.Hold." hidden="1">{#N/A,#N/A,FALSE,"North Central Life";#N/A,#N/A,FALSE,"Town Square";#N/A,#N/A,FALSE,"Summary"}</definedName>
    <definedName name="wrn.NoAptRR." localSheetId="2" hidden="1">{#N/A,#N/A,FALSE,"AptStabYr";#N/A,#N/A,FALSE,"Hard Costs";#N/A,#N/A,FALSE,"Project Costs ";#N/A,#N/A,FALSE,"Draw M1-18";#N/A,#N/A,FALSE,"LeaseUpHotel";#N/A,#N/A,FALSE,"Apt10YrCF";#N/A,#N/A,FALSE,"Hotel CF";#N/A,#N/A,FALSE,"LeaseUpApt"}</definedName>
    <definedName name="wrn.NoAptRR." hidden="1">{#N/A,#N/A,FALSE,"AptStabYr";#N/A,#N/A,FALSE,"Hard Costs";#N/A,#N/A,FALSE,"Project Costs ";#N/A,#N/A,FALSE,"Draw M1-18";#N/A,#N/A,FALSE,"LeaseUpHotel";#N/A,#N/A,FALSE,"Apt10YrCF";#N/A,#N/A,FALSE,"Hotel CF";#N/A,#N/A,FALSE,"LeaseUpApt"}</definedName>
    <definedName name="wrn.Occupancy._.Calcs." localSheetId="2" hidden="1">{#N/A,#N/A,FALSE,"Occ. Calcs"}</definedName>
    <definedName name="wrn.Occupancy._.Calcs." hidden="1">{#N/A,#N/A,FALSE,"Occ. Calcs"}</definedName>
    <definedName name="wrn.One._.Pager._.plus._.Technicals." localSheetId="2" hidden="1">{#N/A,#N/A,FALSE,"One Pager";#N/A,#N/A,FALSE,"Technical"}</definedName>
    <definedName name="wrn.One._.Pager._.plus._.Technicals." hidden="1">{#N/A,#N/A,FALSE,"One Pager";#N/A,#N/A,FALSE,"Technical"}</definedName>
    <definedName name="wrn.Operations._.Review." localSheetId="2" hidden="1">{#N/A,#N/A,FALSE,"Proforma Five Yr";#N/A,#N/A,FALSE,"Occ and Rate";#N/A,#N/A,FALSE,"PF Input";#N/A,#N/A,FALSE,"Hotcomps"}</definedName>
    <definedName name="wrn.Operations._.Review." hidden="1">{#N/A,#N/A,FALSE,"Proforma Five Yr";#N/A,#N/A,FALSE,"Occ and Rate";#N/A,#N/A,FALSE,"PF Input";#N/A,#N/A,FALSE,"Hotcomps"}</definedName>
    <definedName name="wrn.Ops._.Charlie._.Packet." localSheetId="2" hidden="1">{#N/A,#N/A,FALSE,"Proforma Five Yr";#N/A,#N/A,FALSE,"Occ and Rate";#N/A,#N/A,FALSE,"PF Input";#N/A,#N/A,FALSE,"Ops Summary";#N/A,#N/A,FALSE,"Hotcomps"}</definedName>
    <definedName name="wrn.Ops._.Charlie._.Packet." hidden="1">{#N/A,#N/A,FALSE,"Proforma Five Yr";#N/A,#N/A,FALSE,"Occ and Rate";#N/A,#N/A,FALSE,"PF Input";#N/A,#N/A,FALSE,"Ops Summary";#N/A,#N/A,FALSE,"Hotcomps"}</definedName>
    <definedName name="wrn.Output3Column." localSheetId="2" hidden="1">{"Output-3Column",#N/A,FALSE,"Output"}</definedName>
    <definedName name="wrn.Output3Column." hidden="1">{"Output-3Column",#N/A,FALSE,"Output"}</definedName>
    <definedName name="wrn.OutputAll." localSheetId="2" hidden="1">{"Output-All",#N/A,FALSE,"Output"}</definedName>
    <definedName name="wrn.OutputAll." hidden="1">{"Output-All",#N/A,FALSE,"Output"}</definedName>
    <definedName name="wrn.OutputBaseYear." localSheetId="2" hidden="1">{"Output-BaseYear",#N/A,FALSE,"Output"}</definedName>
    <definedName name="wrn.OutputBaseYear." hidden="1">{"Output-BaseYear",#N/A,FALSE,"Output"}</definedName>
    <definedName name="wrn.OutputMin." localSheetId="2" hidden="1">{"Output-Min",#N/A,FALSE,"Output"}</definedName>
    <definedName name="wrn.OutputMin." hidden="1">{"Output-Min",#N/A,FALSE,"Output"}</definedName>
    <definedName name="wrn.OutputPercent." localSheetId="2" hidden="1">{"Output%",#N/A,FALSE,"Output"}</definedName>
    <definedName name="wrn.OutputPercent." hidden="1">{"Output%",#N/A,FALSE,"Output"}</definedName>
    <definedName name="wrn.PARTIAL." localSheetId="2" hidden="1">{"new",#N/A,FALSE,"D";"PROFORMA",#N/A,FALSE,"A";"partial 1",#N/A,FALSE,"B";"partial 2",#N/A,FALSE,"B";"partial 3",#N/A,FALSE,"B";"SMALL CF 1",#N/A,FALSE,"C"}</definedName>
    <definedName name="wrn.PARTIAL." hidden="1">{"new",#N/A,FALSE,"D";"PROFORMA",#N/A,FALSE,"A";"partial 1",#N/A,FALSE,"B";"partial 2",#N/A,FALSE,"B";"partial 3",#N/A,FALSE,"B";"SMALL CF 1",#N/A,FALSE,"C"}</definedName>
    <definedName name="wrn.Penetration." localSheetId="2" hidden="1">{#N/A,#N/A,FALSE,"Mkt Pen"}</definedName>
    <definedName name="wrn.Penetration." hidden="1">{#N/A,#N/A,FALSE,"Mkt Pen"}</definedName>
    <definedName name="wrn.Phase._.I." localSheetId="2" hidden="1">{#N/A,#N/A,FALSE,"Transaction Summary-DTW";#N/A,#N/A,FALSE,"Proforma Five Yr";#N/A,#N/A,FALSE,"Occ and Rate"}</definedName>
    <definedName name="wrn.Phase._.I." hidden="1">{#N/A,#N/A,FALSE,"Transaction Summary-DTW";#N/A,#N/A,FALSE,"Proforma Five Yr";#N/A,#N/A,FALSE,"Occ and Rate"}</definedName>
    <definedName name="wrn.Presentation." localSheetId="2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esentation.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imary._.Competition." localSheetId="2" hidden="1">{#N/A,#N/A,FALSE,"Primary"}</definedName>
    <definedName name="wrn.Primary._.Competition." hidden="1">{#N/A,#N/A,FALSE,"Primary"}</definedName>
    <definedName name="wrn.print." localSheetId="2" hidden="1">{"page1",#N/A,FALSE,"Investor Cash Flow";"page2",#N/A,FALSE,"Investor Cash Flow";"page3",#N/A,FALSE,"Investor Cash Flow"}</definedName>
    <definedName name="wrn.print." hidden="1">{"page1",#N/A,FALSE,"Investor Cash Flow";"page2",#N/A,FALSE,"Investor Cash Flow";"page3",#N/A,FALSE,"Investor Cash Flow"}</definedName>
    <definedName name="wrn.Print._.Model." localSheetId="2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Model.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whole._.Report." localSheetId="2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._.whole._.Report.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All." localSheetId="2" hidden="1">{"PA1",#N/A,FALSE,"BORDMW";"pa2",#N/A,FALSE,"BORDMW";"PA3",#N/A,FALSE,"BORDMW";"PA4",#N/A,FALSE,"BORDMW"}</definedName>
    <definedName name="wrn.PrintAll." hidden="1">{"PA1",#N/A,FALSE,"BORDMW";"pa2",#N/A,FALSE,"BORDMW";"PA3",#N/A,FALSE,"BORDMW";"PA4",#N/A,FALSE,"BORDMW"}</definedName>
    <definedName name="wrn.Printing._.the._.Model." localSheetId="2" hidden="1">{#N/A,#N/A,FALSE,"General Assumptions";#N/A,#N/A,FALSE,"Summary of Results";#N/A,#N/A,FALSE,"Waterfall - LFSRI";#N/A,#N/A,FALSE,"Sources &amp; Uses - Output";#N/A,#N/A,FALSE,"Existing Portfolio";#N/A,#N/A,FALSE,"1996 Development Schedule";#N/A,#N/A,FALSE,"New Development";#N/A,#N/A,FALSE,"New Acquisitions";#N/A,#N/A,FALSE,"Land Inventory";#N/A,#N/A,FALSE,"Balance Sheet Dec. 1996";#N/A,#N/A,FALSE,"Balance Sheet - Projected";#N/A,#N/A,FALSE,"Total Cash Flow -- Model";#N/A,#N/A,FALSE,"Total Cash Flow -- Output"}</definedName>
    <definedName name="wrn.Printing._.the._.Model." hidden="1">{#N/A,#N/A,FALSE,"General Assumptions";#N/A,#N/A,FALSE,"Summary of Results";#N/A,#N/A,FALSE,"Waterfall - LFSRI";#N/A,#N/A,FALSE,"Sources &amp; Uses - Output";#N/A,#N/A,FALSE,"Existing Portfolio";#N/A,#N/A,FALSE,"1996 Development Schedule";#N/A,#N/A,FALSE,"New Development";#N/A,#N/A,FALSE,"New Acquisitions";#N/A,#N/A,FALSE,"Land Inventory";#N/A,#N/A,FALSE,"Balance Sheet Dec. 1996";#N/A,#N/A,FALSE,"Balance Sheet - Projected";#N/A,#N/A,FALSE,"Total Cash Flow -- Model";#N/A,#N/A,FALSE,"Total Cash Flow -- Output"}</definedName>
    <definedName name="wrn.Profitability." localSheetId="2" hidden="1">{#N/A,"Good",TRUE,"Sheet1";#N/A,"Normal",TRUE,"Sheet1";#N/A,"Bad",TRUE,"Sheet1"}</definedName>
    <definedName name="wrn.Profitability." hidden="1">{#N/A,"Good",TRUE,"Sheet1";#N/A,"Normal",TRUE,"Sheet1";#N/A,"Bad",TRUE,"Sheet1"}</definedName>
    <definedName name="wrn.Proforma._.Review." localSheetId="2" hidden="1">{#N/A,#N/A,FALSE,"Occ and Rate";#N/A,#N/A,FALSE,"PF Input";#N/A,#N/A,FALSE,"Proforma Five Yr";#N/A,#N/A,FALSE,"Hotcomps"}</definedName>
    <definedName name="wrn.Proforma._.Review." hidden="1">{#N/A,#N/A,FALSE,"Occ and Rate";#N/A,#N/A,FALSE,"PF Input";#N/A,#N/A,FALSE,"Proforma Five Yr";#N/A,#N/A,FALSE,"Hotcomps"}</definedName>
    <definedName name="wrn.Program._.Compliance." localSheetId="2" hidden="1">{#N/A,#N/A,FALSE,"COMPLIANCE"}</definedName>
    <definedName name="wrn.Program._.Compliance." hidden="1">{#N/A,#N/A,FALSE,"COMPLIANCE"}</definedName>
    <definedName name="wrn.Property._.Description." localSheetId="2" hidden="1">{#N/A,#N/A,FALSE,"PROP. DESCRIPTION"}</definedName>
    <definedName name="wrn.Property._.Description." hidden="1">{#N/A,#N/A,FALSE,"PROP. DESCRIPTION"}</definedName>
    <definedName name="wrn.qtr." localSheetId="2" hidden="1">{"byqtr",#N/A,FALSE,"Worksheet"}</definedName>
    <definedName name="wrn.qtr." hidden="1">{"byqtr",#N/A,FALSE,"Worksheet"}</definedName>
    <definedName name="wrn.Report." localSheetId="2" hidden="1">{#N/A,#N/A,FALSE,"Loan Summary";#N/A,#N/A,FALSE,"NOI";"RR and Expir",#N/A,FALSE,"Rental";"Sales History",#N/A,FALSE,"Rental";#N/A,#N/A,FALSE,"Reserves"}</definedName>
    <definedName name="wrn.Report." hidden="1">{#N/A,#N/A,FALSE,"Loan Summary";#N/A,#N/A,FALSE,"NOI";"RR and Expir",#N/A,FALSE,"Rental";"Sales History",#N/A,FALSE,"Rental";#N/A,#N/A,FALSE,"Reserves"}</definedName>
    <definedName name="wrn.Report._.Tables." localSheetId="2" hidden="1">{"Penetration Analysis",#N/A,FALSE,"Comp.&amp; Market Penet.";"ADR Analysis",#N/A,FALSE,"Comp.&amp; Market Penet.";"New Supply",#N/A,FALSE,"Comp.&amp; Market Penet.";"MArket Occupancy",#N/A,FALSE,"Comp.&amp; Market Penet.";"Primarily Competition",#N/A,FALSE,"Comp.&amp; Market Penet."}</definedName>
    <definedName name="wrn.Report._.Tables." hidden="1">{"Penetration Analysis",#N/A,FALSE,"Comp.&amp; Market Penet.";"ADR Analysis",#N/A,FALSE,"Comp.&amp; Market Penet.";"New Supply",#N/A,FALSE,"Comp.&amp; Market Penet.";"MArket Occupancy",#N/A,FALSE,"Comp.&amp; Market Penet.";"Primarily Competition",#N/A,FALSE,"Comp.&amp; Market Penet."}</definedName>
    <definedName name="wrn.RRPROJECT." localSheetId="2" hidden="1">{"MT1",#N/A,FALSE,"RA_SL";"MT2",#N/A,FALSE,"RA_SL";"MT3",#N/A,FALSE,"RA_SL";"MT4",#N/A,FALSE,"RA_SL";"MT5",#N/A,FALSE,"RA_SL";"MT7",#N/A,FALSE,"RA_SL";"MT16",#N/A,FALSE,"RA_SL";"MT17",#N/A,FALSE,"RA_SL";"MT18",#N/A,FALSE,"RA_SL";"MT19",#N/A,FALSE,"RA_SL";"MT20",#N/A,FALSE,"RA_SL";"MT21",#N/A,FALSE,"RA_SL";"MT22",#N/A,FALSE,"RA_SL";"MT23",#N/A,FALSE,"RA_SL";"MT24",#N/A,FALSE,"RA_SL";"MT25",#N/A,FALSE,"RA_SL";"MT26",#N/A,FALSE,"RA_SL";"MT27",#N/A,FALSE,"RA_SL";"MT28",#N/A,FALSE,"RA_SL";"MT29",#N/A,FALSE,"RA_SL"}</definedName>
    <definedName name="wrn.RRPROJECT." hidden="1">{"MT1",#N/A,FALSE,"RA_SL";"MT2",#N/A,FALSE,"RA_SL";"MT3",#N/A,FALSE,"RA_SL";"MT4",#N/A,FALSE,"RA_SL";"MT5",#N/A,FALSE,"RA_SL";"MT7",#N/A,FALSE,"RA_SL";"MT16",#N/A,FALSE,"RA_SL";"MT17",#N/A,FALSE,"RA_SL";"MT18",#N/A,FALSE,"RA_SL";"MT19",#N/A,FALSE,"RA_SL";"MT20",#N/A,FALSE,"RA_SL";"MT21",#N/A,FALSE,"RA_SL";"MT22",#N/A,FALSE,"RA_SL";"MT23",#N/A,FALSE,"RA_SL";"MT24",#N/A,FALSE,"RA_SL";"MT25",#N/A,FALSE,"RA_SL";"MT26",#N/A,FALSE,"RA_SL";"MT27",#N/A,FALSE,"RA_SL";"MT28",#N/A,FALSE,"RA_SL";"MT29",#N/A,FALSE,"RA_SL"}</definedName>
    <definedName name="wrn.RRSUMMARY." localSheetId="2" hidden="1">{"RRSUMMARY",#N/A,FALSE,"RA_SL"}</definedName>
    <definedName name="wrn.RRSUMMARY." hidden="1">{"RRSUMMARY",#N/A,FALSE,"RA_SL"}</definedName>
    <definedName name="wrn.Saiwadi." localSheetId="2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wrn.Saiwadi.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wrn.sales." localSheetId="2" hidden="1">{"sales",#N/A,FALSE,"Sales";"sales existing",#N/A,FALSE,"Sales";"sales rd1",#N/A,FALSE,"Sales";"sales rd2",#N/A,FALSE,"Sales"}</definedName>
    <definedName name="wrn.sales." hidden="1">{"sales",#N/A,FALSE,"Sales";"sales existing",#N/A,FALSE,"Sales";"sales rd1",#N/A,FALSE,"Sales";"sales rd2",#N/A,FALSE,"Sales"}</definedName>
    <definedName name="wrn.Secondary._.Competition." localSheetId="2" hidden="1">{#N/A,#N/A,FALSE,"Secondary"}</definedName>
    <definedName name="wrn.Secondary._.Competition." hidden="1">{#N/A,#N/A,FALSE,"Secondary"}</definedName>
    <definedName name="wrn.SHORT." localSheetId="2" hidden="1">{"CREDIT STATISTICS",#N/A,FALSE,"STATS";"CF_AND_IS",#N/A,FALSE,"PLAN";"BALSHEET",#N/A,FALSE,"BALANCE SHEET"}</definedName>
    <definedName name="wrn.SHORT." hidden="1">{"CREDIT STATISTICS",#N/A,FALSE,"STATS";"CF_AND_IS",#N/A,FALSE,"PLAN";"BALSHEET",#N/A,FALSE,"BALANCE SHEET"}</definedName>
    <definedName name="wrn.stages." localSheetId="2" hidden="1">{#N/A,#N/A,FALSE,"rev-stg format";#N/A,#N/A,FALSE,"conf-uncnf";#N/A,#N/A,FALSE,"stg-plot";#N/A,#N/A,FALSE,"stg-days"}</definedName>
    <definedName name="wrn.stages." hidden="1">{#N/A,#N/A,FALSE,"rev-stg format";#N/A,#N/A,FALSE,"conf-uncnf";#N/A,#N/A,FALSE,"stg-plot";#N/A,#N/A,FALSE,"stg-days"}</definedName>
    <definedName name="wrn.sum._.ops." localSheetId="2" hidden="1">{"schedule",#N/A,FALSE,"Sum Op's";"input area",#N/A,FALSE,"Sum Op's"}</definedName>
    <definedName name="wrn.sum._.ops." hidden="1">{"schedule",#N/A,FALSE,"Sum Op's";"input area",#N/A,FALSE,"Sum Op's"}</definedName>
    <definedName name="wrn.SUMMARY.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_.Overview." localSheetId="2" hidden="1">{#N/A,#N/A,FALSE,"OVERVIEW"}</definedName>
    <definedName name="wrn.Summary._.Overview." hidden="1">{#N/A,#N/A,FALSE,"OVERVIEW"}</definedName>
    <definedName name="wrn.SUN1." localSheetId="2" hidden="1">{#N/A,#N/A,FALSE,"Assumptions";#N/A,#N/A,FALSE,"office";#N/A,#N/A,FALSE,"monthly"}</definedName>
    <definedName name="wrn.SUN1." hidden="1">{#N/A,#N/A,FALSE,"Assumptions";#N/A,#N/A,FALSE,"office";#N/A,#N/A,FALSE,"monthly"}</definedName>
    <definedName name="wrn.SunSteel." localSheetId="2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wrn.SunSteel.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wrn.Supply._.Additions." localSheetId="2" hidden="1">{#N/A,#N/A,FALSE,"Supply Addn"}</definedName>
    <definedName name="wrn.Supply._.Additions." hidden="1">{#N/A,#N/A,FALSE,"Supply Addn"}</definedName>
    <definedName name="wrn.Supporting._.Schedules." localSheetId="2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hidden="1">{#N/A,#N/A,TRUE,"ACC RENT";#N/A,#N/A,TRUE,"ACCT REC";#N/A,#N/A,TRUE,"RET EARN";#N/A,#N/A,TRUE,"PPE";#N/A,#N/A,TRUE,"TAXES PAY";#N/A,#N/A,TRUE,"WORK CAP";#N/A,#N/A,TRUE,"CASH FLOW";#N/A,#N/A,TRUE,"SERIES A LOAN"}</definedName>
    <definedName name="wrn.SWATINORMAL." localSheetId="2" hidden="1">{#N/A,#N/A,FALSE,"BANKLIMITS";#N/A,#N/A,FALSE,"OPSTATE";#N/A,#N/A,FALSE,"BSLIABILITY";#N/A,#N/A,FALSE,"BSASSETS";#N/A,#N/A,FALSE,"CABUILDUP";#N/A,#N/A,FALSE,"WCASSESS";#N/A,#N/A,FALSE,"FUNDFLOW";#N/A,#N/A,FALSE,"DSCR";#N/A,#N/A,FALSE,"RATIOS";#N/A,#N/A,FALSE,"Dep"}</definedName>
    <definedName name="wrn.SWATINORMAL." hidden="1">{#N/A,#N/A,FALSE,"BANKLIMITS";#N/A,#N/A,FALSE,"OPSTATE";#N/A,#N/A,FALSE,"BSLIABILITY";#N/A,#N/A,FALSE,"BSASSETS";#N/A,#N/A,FALSE,"CABUILDUP";#N/A,#N/A,FALSE,"WCASSESS";#N/A,#N/A,FALSE,"FUNDFLOW";#N/A,#N/A,FALSE,"DSCR";#N/A,#N/A,FALSE,"RATIOS";#N/A,#N/A,FALSE,"Dep"}</definedName>
    <definedName name="wrn.TANASBOURNE._.ONLY." localSheetId="2" hidden="1">{#N/A,#N/A,FALSE,"Expense Comparison"}</definedName>
    <definedName name="wrn.TANASBOURNE._.ONLY." hidden="1">{#N/A,#N/A,FALSE,"Expense Comparison"}</definedName>
    <definedName name="wrn.Tenants." localSheetId="2" hidden="1">{#N/A,#N/A,FALSE,"TENANTS"}</definedName>
    <definedName name="wrn.Tenants." hidden="1">{#N/A,#N/A,FALSE,"TENANTS"}</definedName>
    <definedName name="wrn.test." localSheetId="2" hidden="1">{"ADR Analysis",#N/A,FALSE,"Comp.&amp; Market Penet.";"Penetration Analysis",#N/A,FALSE,"Comp.&amp; Market Penet."}</definedName>
    <definedName name="wrn.test." hidden="1">{"ADR Analysis",#N/A,FALSE,"Comp.&amp; Market Penet.";"Penetration Analysis",#N/A,FALSE,"Comp.&amp; Market Penet."}</definedName>
    <definedName name="wrn.Total." localSheetId="2" hidden="1">{#N/A,#N/A,FALSE,"Exec Sum";#N/A,#N/A,FALSE,"Rent Rate Comp";#N/A,#N/A,FALSE,"Rate, NPV Comp";#N/A,#N/A,FALSE,"Opt A NNN";#N/A,#N/A,FALSE,"15-yr Opt. A Sum";#N/A,#N/A,FALSE,"15-yr Opt A Other Costs";#N/A,#N/A,FALSE,"10-yr Opt. A Sum";#N/A,#N/A,FALSE,"10-yr Opt A Other Costs";#N/A,#N/A,FALSE,"NPV Calc"}</definedName>
    <definedName name="wrn.Total." hidden="1">{#N/A,#N/A,FALSE,"Exec Sum";#N/A,#N/A,FALSE,"Rent Rate Comp";#N/A,#N/A,FALSE,"Rate, NPV Comp";#N/A,#N/A,FALSE,"Opt A NNN";#N/A,#N/A,FALSE,"15-yr Opt. A Sum";#N/A,#N/A,FALSE,"15-yr Opt A Other Costs";#N/A,#N/A,FALSE,"10-yr Opt. A Sum";#N/A,#N/A,FALSE,"10-yr Opt A Other Costs";#N/A,#N/A,FALSE,"NPV Calc"}</definedName>
    <definedName name="wrn.Total._.Print." localSheetId="2" hidden="1">{#N/A,#N/A,TRUE,"Cover Sheet";#N/A,#N/A,TRUE,"Contents";#N/A,#N/A,TRUE,"Model Assumptions";#N/A,#N/A,TRUE,"Financial Assumptions";#N/A,#N/A,TRUE,"Scenarios";#N/A,#N/A,TRUE,"SensitivitiesPower";#N/A,#N/A,TRUE,"SensitivitiesGas";#N/A,#N/A,TRUE,"SensitivitiesWater";#N/A,#N/A,TRUE,"Fixed Cost allocation table";#N/A,#N/A,TRUE,"Historic balance sheet";#N/A,#N/A,TRUE,"Stadtwerke Comps";#N/A,#N/A,TRUE,"Electricity Comps";#N/A,#N/A,TRUE,"Gas Comps";#N/A,#N/A,TRUE,"Water Comps";#N/A,#N/A,TRUE,"DCFCoverPower";#N/A,#N/A,TRUE,"DCFOverviewPower";#N/A,#N/A,TRUE,"RevenuesPower";#N/A,#N/A,TRUE,"CostsPower";#N/A,#N/A,TRUE,"PlanPower";#N/A,#N/A,TRUE,"DCFPower";#N/A,#N/A,TRUE,"ValuePower";#N/A,#N/A,TRUE,"WaccPower";#N/A,#N/A,TRUE,"WaccCompPower";#N/A,#N/A,TRUE,"MatrixPower";#N/A,#N/A,TRUE,"DCFCoverGas";#N/A,#N/A,TRUE,"DCFOverviewGas";#N/A,#N/A,TRUE,"RevenuesGas";#N/A,#N/A,TRUE,"CostGas";#N/A,#N/A,TRUE,"PlanGas";#N/A,#N/A,TRUE,"DCFGas";#N/A,#N/A,TRUE,"ValueGas";#N/A,#N/A,TRUE,"WaccGas";#N/A,#N/A,TRUE,"WaccCompGas";#N/A,#N/A,TRUE,"MatrixGas";#N/A,#N/A,TRUE,"DCFCoverWater";#N/A,#N/A,TRUE,"DCFOverviewWater";#N/A,#N/A,TRUE,"RevenuesWater";#N/A,#N/A,TRUE,"CostWater";#N/A,#N/A,TRUE,"PlanWater";#N/A,#N/A,TRUE,"DCFWater";#N/A,#N/A,TRUE,"ValueWater";#N/A,#N/A,TRUE,"WaccWater";#N/A,#N/A,TRUE,"WaccWater";#N/A,#N/A,TRUE,"WaccCompWater";#N/A,#N/A,TRUE,"MatrixWater";#N/A,#N/A,TRUE,"DCFCoverVersorgung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Total._.Print." hidden="1">{#N/A,#N/A,TRUE,"Cover Sheet";#N/A,#N/A,TRUE,"Contents";#N/A,#N/A,TRUE,"Model Assumptions";#N/A,#N/A,TRUE,"Financial Assumptions";#N/A,#N/A,TRUE,"Scenarios";#N/A,#N/A,TRUE,"SensitivitiesPower";#N/A,#N/A,TRUE,"SensitivitiesGas";#N/A,#N/A,TRUE,"SensitivitiesWater";#N/A,#N/A,TRUE,"Fixed Cost allocation table";#N/A,#N/A,TRUE,"Historic balance sheet";#N/A,#N/A,TRUE,"Stadtwerke Comps";#N/A,#N/A,TRUE,"Electricity Comps";#N/A,#N/A,TRUE,"Gas Comps";#N/A,#N/A,TRUE,"Water Comps";#N/A,#N/A,TRUE,"DCFCoverPower";#N/A,#N/A,TRUE,"DCFOverviewPower";#N/A,#N/A,TRUE,"RevenuesPower";#N/A,#N/A,TRUE,"CostsPower";#N/A,#N/A,TRUE,"PlanPower";#N/A,#N/A,TRUE,"DCFPower";#N/A,#N/A,TRUE,"ValuePower";#N/A,#N/A,TRUE,"WaccPower";#N/A,#N/A,TRUE,"WaccCompPower";#N/A,#N/A,TRUE,"MatrixPower";#N/A,#N/A,TRUE,"DCFCoverGas";#N/A,#N/A,TRUE,"DCFOverviewGas";#N/A,#N/A,TRUE,"RevenuesGas";#N/A,#N/A,TRUE,"CostGas";#N/A,#N/A,TRUE,"PlanGas";#N/A,#N/A,TRUE,"DCFGas";#N/A,#N/A,TRUE,"ValueGas";#N/A,#N/A,TRUE,"WaccGas";#N/A,#N/A,TRUE,"WaccCompGas";#N/A,#N/A,TRUE,"MatrixGas";#N/A,#N/A,TRUE,"DCFCoverWater";#N/A,#N/A,TRUE,"DCFOverviewWater";#N/A,#N/A,TRUE,"RevenuesWater";#N/A,#N/A,TRUE,"CostWater";#N/A,#N/A,TRUE,"PlanWater";#N/A,#N/A,TRUE,"DCFWater";#N/A,#N/A,TRUE,"ValueWater";#N/A,#N/A,TRUE,"WaccWater";#N/A,#N/A,TRUE,"WaccWater";#N/A,#N/A,TRUE,"WaccCompWater";#N/A,#N/A,TRUE,"MatrixWater";#N/A,#N/A,TRUE,"DCFCoverVersorgung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TOTAL._.SHEETS." localSheetId="2" hidden="1">{#N/A,#N/A,FALSE,"DEV COSTS";#N/A,#N/A,FALSE,"10-YR C. F."}</definedName>
    <definedName name="wrn.TOTAL._.SHEETS." hidden="1">{#N/A,#N/A,FALSE,"DEV COSTS";#N/A,#N/A,FALSE,"10-YR C. F."}</definedName>
    <definedName name="wrn.trial." localSheetId="2" hidden="1">{#N/A,#N/A,FALSE,"mpph1";#N/A,#N/A,FALSE,"mpmseb";#N/A,#N/A,FALSE,"mpph2"}</definedName>
    <definedName name="wrn.trial." hidden="1">{#N/A,#N/A,FALSE,"mpph1";#N/A,#N/A,FALSE,"mpmseb";#N/A,#N/A,FALSE,"mpph2"}</definedName>
    <definedName name="wrn.Valuation._.Summaries." localSheetId="2" hidden="1">{#N/A,#N/A,FALSE,"Cover Sheet";#N/A,#N/A,FALSE,"Financial Assumptions";#N/A,#N/A,FALSE,"DCFOverviewPower";#N/A,#N/A,FALSE,"DCFOverviewGas";#N/A,#N/A,FALSE,"DCFOverviewWater";#N/A,#N/A,FALSE,"DCFOverviewVersorgung"}</definedName>
    <definedName name="wrn.Valuation._.Summaries." hidden="1">{#N/A,#N/A,FALSE,"Cover Sheet";#N/A,#N/A,FALSE,"Financial Assumptions";#N/A,#N/A,FALSE,"DCFOverviewPower";#N/A,#N/A,FALSE,"DCFOverviewGas";#N/A,#N/A,FALSE,"DCFOverviewWater";#N/A,#N/A,FALSE,"DCFOverviewVersorgung"}</definedName>
    <definedName name="wrn.Versorgungs._.GmbH._.Data." localSheetId="2" hidden="1">{#N/A,#N/A,FALSE,"DCFCoverVersorgung";#N/A,#N/A,FALSE,"DCFOverviewVersorgung";#N/A,#N/A,FALSE,"PlanVersorgung";#N/A,#N/A,FALSE,"DCFVersorgung";#N/A,#N/A,FALSE,"ValueVersorgung";#N/A,#N/A,FALSE,"WaccVersorgung";#N/A,#N/A,FALSE,"WaccVersorgung";#N/A,#N/A,FALSE,"WaccCompVersorgung";#N/A,#N/A,FALSE,"MatrixVersorgung"}</definedName>
    <definedName name="wrn.Versorgungs._.GmbH._.Data." hidden="1">{#N/A,#N/A,FALSE,"DCFCoverVersorgung";#N/A,#N/A,FALSE,"DCFOverviewVersorgung";#N/A,#N/A,FALSE,"PlanVersorgung";#N/A,#N/A,FALSE,"DCFVersorgung";#N/A,#N/A,FALSE,"ValueVersorgung";#N/A,#N/A,FALSE,"WaccVersorgung";#N/A,#N/A,FALSE,"WaccVersorgung";#N/A,#N/A,FALSE,"WaccCompVersorgung";#N/A,#N/A,FALSE,"MatrixVersorgung"}</definedName>
    <definedName name="wrn.Vs.._.Bud._.Month." localSheetId="2" hidden="1">{#N/A,#N/A,FALSE,"Graph-B";"Month SumOps",#N/A,FALSE,"SumOps";"Month SumExp",#N/A,FALSE,"SumExp";"Month ExpDept",#N/A,FALSE,"ExpDept"}</definedName>
    <definedName name="wrn.Vs.._.Bud._.Month." hidden="1">{#N/A,#N/A,FALSE,"Graph-B";"Month SumOps",#N/A,FALSE,"SumOps";"Month SumExp",#N/A,FALSE,"SumExp";"Month ExpDept",#N/A,FALSE,"ExpDept"}</definedName>
    <definedName name="wrn.Vs.._.BudFcst._.Month." localSheetId="2" hidden="1">{"May SumExp",#N/A,FALSE,"SumExp";#N/A,#N/A,FALSE,"Graph-F";"May SumOps",#N/A,FALSE,"SumOps";"May ExpDept",#N/A,FALSE,"ExpDept"}</definedName>
    <definedName name="wrn.Vs.._.BudFcst._.Month." hidden="1">{"May SumExp",#N/A,FALSE,"SumExp";#N/A,#N/A,FALSE,"Graph-F";"May SumOps",#N/A,FALSE,"SumOps";"May ExpDept",#N/A,FALSE,"ExpDept"}</definedName>
    <definedName name="wrn.Working._.Party._.List." localSheetId="2" hidden="1">{#N/A,#N/A,FALSE,"Working List"}</definedName>
    <definedName name="wrn.Working._.Party._.List." hidden="1">{#N/A,#N/A,FALSE,"Working List"}</definedName>
    <definedName name="wrn.Yuma." localSheetId="2" hidden="1">{#N/A,#N/A,FALSE,"Project Summary";#N/A,#N/A,FALSE,"Detail Estimate";#N/A,#N/A,FALSE,"Cashflow Schedule";#N/A,#N/A,FALSE,"Pro Forma"}</definedName>
    <definedName name="wrn.Yuma." hidden="1">{#N/A,#N/A,FALSE,"Project Summary";#N/A,#N/A,FALSE,"Detail Estimate";#N/A,#N/A,FALSE,"Cashflow Schedule";#N/A,#N/A,FALSE,"Pro Forma"}</definedName>
    <definedName name="xyz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xyz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yy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yy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9" l="1"/>
  <c r="E14" i="9"/>
  <c r="F14" i="9"/>
  <c r="G14" i="9"/>
  <c r="H14" i="9"/>
  <c r="C14" i="9"/>
  <c r="D11" i="8"/>
  <c r="C40" i="29"/>
  <c r="E40" i="29"/>
  <c r="D38" i="29"/>
  <c r="D40" i="29" s="1"/>
  <c r="F38" i="29"/>
  <c r="F15" i="29"/>
  <c r="F16" i="29"/>
  <c r="F17" i="29"/>
  <c r="F18" i="29"/>
  <c r="F19" i="29"/>
  <c r="F20" i="29"/>
  <c r="F21" i="29"/>
  <c r="F22" i="29"/>
  <c r="F23" i="29"/>
  <c r="F24" i="29"/>
  <c r="F25" i="29"/>
  <c r="F26" i="29"/>
  <c r="F27" i="29"/>
  <c r="F28" i="29"/>
  <c r="F29" i="29"/>
  <c r="F30" i="29"/>
  <c r="F31" i="29"/>
  <c r="F32" i="29"/>
  <c r="F33" i="29"/>
  <c r="F34" i="29"/>
  <c r="F35" i="29"/>
  <c r="F36" i="29"/>
  <c r="F37" i="29"/>
  <c r="C14" i="6"/>
  <c r="B19" i="31"/>
  <c r="C7" i="9" s="1"/>
  <c r="B40" i="29"/>
  <c r="B16" i="30"/>
  <c r="F15" i="28"/>
  <c r="F16" i="28"/>
  <c r="F17" i="28"/>
  <c r="F18" i="28"/>
  <c r="F19" i="28"/>
  <c r="F20" i="28"/>
  <c r="F21" i="28"/>
  <c r="F14" i="28"/>
  <c r="F22" i="28" s="1"/>
  <c r="D8" i="19"/>
  <c r="D9" i="19"/>
  <c r="D10" i="19"/>
  <c r="D11" i="19"/>
  <c r="D12" i="19"/>
  <c r="D13" i="19"/>
  <c r="D14" i="19"/>
  <c r="D15" i="19"/>
  <c r="D16" i="19"/>
  <c r="H9" i="8"/>
  <c r="C5" i="9"/>
  <c r="F39" i="29"/>
  <c r="F14" i="29"/>
  <c r="F40" i="29" s="1"/>
  <c r="C6" i="9" l="1"/>
  <c r="F23" i="27"/>
  <c r="G19" i="27"/>
  <c r="G20" i="27"/>
  <c r="G21" i="27"/>
  <c r="G22" i="27"/>
  <c r="G17" i="27"/>
  <c r="C22" i="28"/>
  <c r="D22" i="28"/>
  <c r="E22" i="28"/>
  <c r="C3" i="9"/>
  <c r="B22" i="28"/>
  <c r="D4" i="8"/>
  <c r="D5" i="8"/>
  <c r="D3" i="8"/>
  <c r="I3" i="8" s="1"/>
  <c r="E4" i="8"/>
  <c r="E6" i="8"/>
  <c r="C30" i="8" s="1"/>
  <c r="E8" i="8"/>
  <c r="F3" i="9"/>
  <c r="E3" i="8" s="1"/>
  <c r="C27" i="8" s="1"/>
  <c r="F4" i="9"/>
  <c r="F5" i="9"/>
  <c r="E5" i="8" s="1"/>
  <c r="C29" i="8" s="1"/>
  <c r="F6" i="9"/>
  <c r="F7" i="9"/>
  <c r="E7" i="8" s="1"/>
  <c r="C31" i="8" s="1"/>
  <c r="F8" i="9"/>
  <c r="F2" i="9"/>
  <c r="E2" i="8" s="1"/>
  <c r="C26" i="8" s="1"/>
  <c r="C28" i="8"/>
  <c r="C32" i="8"/>
  <c r="C33" i="8"/>
  <c r="I5" i="8"/>
  <c r="I8" i="8"/>
  <c r="I9" i="8"/>
  <c r="F4" i="8"/>
  <c r="F2" i="8"/>
  <c r="D2" i="8"/>
  <c r="I2" i="8" s="1"/>
  <c r="D3" i="19"/>
  <c r="D4" i="19"/>
  <c r="D5" i="19"/>
  <c r="D6" i="19"/>
  <c r="D7" i="19"/>
  <c r="I4" i="8" l="1"/>
  <c r="H3" i="27"/>
  <c r="E18" i="27"/>
  <c r="E8" i="27"/>
  <c r="E9" i="27" s="1"/>
  <c r="F7" i="27"/>
  <c r="F6" i="27"/>
  <c r="F5" i="27"/>
  <c r="F4" i="27"/>
  <c r="F3" i="27"/>
  <c r="E23" i="27" l="1"/>
  <c r="G18" i="27"/>
  <c r="G23" i="27" s="1"/>
  <c r="C4" i="9" s="1"/>
  <c r="F8" i="27"/>
  <c r="F9" i="27" s="1"/>
  <c r="C2" i="9" s="1"/>
  <c r="F14" i="19" l="1"/>
  <c r="H14" i="19" s="1"/>
  <c r="F15" i="19"/>
  <c r="H15" i="19" s="1"/>
  <c r="F16" i="19"/>
  <c r="H16" i="19" s="1"/>
  <c r="F17" i="19"/>
  <c r="H17" i="19" s="1"/>
  <c r="F18" i="19"/>
  <c r="H18" i="19" s="1"/>
  <c r="F19" i="19"/>
  <c r="H19" i="19" s="1"/>
  <c r="F20" i="19"/>
  <c r="H20" i="19" s="1"/>
  <c r="F21" i="19"/>
  <c r="H21" i="19" s="1"/>
  <c r="F22" i="19"/>
  <c r="H22" i="19" s="1"/>
  <c r="G9" i="8" l="1"/>
  <c r="B15" i="8"/>
  <c r="B16" i="8"/>
  <c r="B17" i="8"/>
  <c r="B18" i="8"/>
  <c r="B19" i="8"/>
  <c r="B20" i="8"/>
  <c r="B21" i="8"/>
  <c r="B14" i="8"/>
  <c r="D2" i="19" l="1"/>
  <c r="D23" i="19" l="1"/>
  <c r="F3" i="19"/>
  <c r="H3" i="19" s="1"/>
  <c r="F4" i="19"/>
  <c r="H4" i="19" s="1"/>
  <c r="F5" i="19"/>
  <c r="H5" i="19" s="1"/>
  <c r="F6" i="19"/>
  <c r="H6" i="19" s="1"/>
  <c r="F7" i="19"/>
  <c r="H7" i="19" s="1"/>
  <c r="F8" i="19"/>
  <c r="H8" i="19" s="1"/>
  <c r="F9" i="19"/>
  <c r="H9" i="19" s="1"/>
  <c r="F10" i="19"/>
  <c r="H10" i="19" s="1"/>
  <c r="F11" i="19"/>
  <c r="H11" i="19" s="1"/>
  <c r="F12" i="19"/>
  <c r="H12" i="19" s="1"/>
  <c r="F13" i="19"/>
  <c r="H13" i="19" s="1"/>
  <c r="F2" i="19"/>
  <c r="H2" i="19" l="1"/>
  <c r="H23" i="19" s="1"/>
  <c r="F23" i="19"/>
  <c r="G23" i="19" l="1"/>
  <c r="C23" i="19"/>
  <c r="C21" i="8" l="1"/>
  <c r="D3" i="9"/>
  <c r="D21" i="8" l="1"/>
  <c r="B33" i="8"/>
  <c r="D33" i="8" s="1"/>
  <c r="B10" i="8"/>
  <c r="D10" i="8" l="1"/>
  <c r="D6" i="9" l="1"/>
  <c r="C8" i="9" l="1"/>
  <c r="C12" i="9" s="1"/>
  <c r="D7" i="9"/>
  <c r="D5" i="9" l="1"/>
  <c r="D4" i="9"/>
  <c r="G2" i="9" l="1"/>
  <c r="C34" i="8"/>
  <c r="C4" i="8"/>
  <c r="F9" i="9"/>
  <c r="E9" i="9"/>
  <c r="B22" i="8"/>
  <c r="I10" i="8"/>
  <c r="F10" i="8"/>
  <c r="E10" i="8"/>
  <c r="G4" i="8" l="1"/>
  <c r="H4" i="8"/>
  <c r="B28" i="8"/>
  <c r="D28" i="8" s="1"/>
  <c r="C16" i="8"/>
  <c r="E21" i="8"/>
  <c r="G3" i="9"/>
  <c r="C6" i="8"/>
  <c r="H6" i="8" s="1"/>
  <c r="G6" i="9"/>
  <c r="H6" i="9" s="1"/>
  <c r="G4" i="9"/>
  <c r="H4" i="9" s="1"/>
  <c r="G7" i="9"/>
  <c r="H7" i="9" s="1"/>
  <c r="C7" i="8"/>
  <c r="H7" i="8" s="1"/>
  <c r="H2" i="9"/>
  <c r="D2" i="9"/>
  <c r="C3" i="8"/>
  <c r="G3" i="8" l="1"/>
  <c r="H3" i="8"/>
  <c r="C19" i="8"/>
  <c r="D19" i="8" s="1"/>
  <c r="J3" i="9"/>
  <c r="H3" i="9"/>
  <c r="C18" i="8"/>
  <c r="D16" i="8"/>
  <c r="E16" i="8"/>
  <c r="C15" i="8"/>
  <c r="B30" i="8"/>
  <c r="D30" i="8" s="1"/>
  <c r="B31" i="8"/>
  <c r="D31" i="8" s="1"/>
  <c r="B27" i="8"/>
  <c r="D27" i="8" s="1"/>
  <c r="C2" i="8"/>
  <c r="H2" i="8" s="1"/>
  <c r="E19" i="8" l="1"/>
  <c r="E18" i="8"/>
  <c r="D18" i="8"/>
  <c r="E15" i="8"/>
  <c r="D15" i="8"/>
  <c r="B26" i="8"/>
  <c r="C14" i="8"/>
  <c r="G2" i="8"/>
  <c r="E14" i="8" l="1"/>
  <c r="D14" i="8"/>
  <c r="D26" i="8"/>
  <c r="D8" i="9" l="1"/>
  <c r="C8" i="8" s="1"/>
  <c r="G8" i="8" l="1"/>
  <c r="H8" i="8"/>
  <c r="C20" i="8"/>
  <c r="B32" i="8"/>
  <c r="D32" i="8" s="1"/>
  <c r="C5" i="8"/>
  <c r="G5" i="9"/>
  <c r="H5" i="9" s="1"/>
  <c r="G8" i="9"/>
  <c r="C9" i="9"/>
  <c r="G5" i="8" l="1"/>
  <c r="H5" i="8"/>
  <c r="H10" i="8" s="1"/>
  <c r="C17" i="8"/>
  <c r="E17" i="8" s="1"/>
  <c r="D20" i="8"/>
  <c r="E20" i="8"/>
  <c r="C10" i="8"/>
  <c r="B29" i="8"/>
  <c r="D29" i="8" s="1"/>
  <c r="D9" i="9"/>
  <c r="H8" i="9"/>
  <c r="H9" i="9" s="1"/>
  <c r="G9" i="9"/>
  <c r="D17" i="8" l="1"/>
  <c r="G10" i="8"/>
  <c r="C11" i="8"/>
  <c r="E22" i="8" l="1"/>
  <c r="B34" i="8"/>
  <c r="C22" i="8"/>
  <c r="D22" i="8" s="1"/>
  <c r="E31" i="8" l="1"/>
  <c r="E32" i="8"/>
  <c r="E30" i="8"/>
  <c r="E29" i="8"/>
  <c r="E33" i="8"/>
  <c r="E28" i="8"/>
  <c r="E27" i="8"/>
  <c r="E26" i="8"/>
  <c r="D34" i="8"/>
  <c r="E34" i="8" s="1"/>
  <c r="H21" i="27"/>
  <c r="H18" i="27"/>
  <c r="D23" i="27"/>
  <c r="H20" i="27"/>
  <c r="H19" i="27"/>
  <c r="H22" i="27"/>
  <c r="H17" i="27"/>
  <c r="H23" i="27" l="1"/>
</calcChain>
</file>

<file path=xl/sharedStrings.xml><?xml version="1.0" encoding="utf-8"?>
<sst xmlns="http://schemas.openxmlformats.org/spreadsheetml/2006/main" count="267" uniqueCount="149">
  <si>
    <t>Date</t>
  </si>
  <si>
    <t>Particulars</t>
  </si>
  <si>
    <t>Project expenses</t>
  </si>
  <si>
    <t>Estimated Cost as per Cost Vetting</t>
  </si>
  <si>
    <t>Difference between the Bills &amp; CA</t>
  </si>
  <si>
    <t>Difference between both the Bills</t>
  </si>
  <si>
    <t>Difference between both CA</t>
  </si>
  <si>
    <t>Remark</t>
  </si>
  <si>
    <t xml:space="preserve">Land Cost </t>
  </si>
  <si>
    <t>Construction Cost of Sale Building</t>
  </si>
  <si>
    <t>Approval Cost Of Fungible Cost &amp; Development cess premium &amp; Stamp Duty</t>
  </si>
  <si>
    <t xml:space="preserve">Architect Cost, RCC &amp; other Professional fees </t>
  </si>
  <si>
    <t>Administrative Expenses</t>
  </si>
  <si>
    <t>Marketing Expences</t>
  </si>
  <si>
    <t xml:space="preserve"> Interest Cost</t>
  </si>
  <si>
    <t xml:space="preserve">Total Cost </t>
  </si>
  <si>
    <t xml:space="preserve">Revised Estimated Cost (in Cr.) </t>
  </si>
  <si>
    <t>Cost incurred as %age total cost of that Component</t>
  </si>
  <si>
    <t xml:space="preserve">Total </t>
  </si>
  <si>
    <t>Pariculars</t>
  </si>
  <si>
    <t>Sr. No.</t>
  </si>
  <si>
    <t>Balance</t>
  </si>
  <si>
    <t>Balance in Cr.</t>
  </si>
  <si>
    <t>Construction Cost</t>
  </si>
  <si>
    <t>Approval Cost &amp; Stamp Duty</t>
  </si>
  <si>
    <t>Professional Cost</t>
  </si>
  <si>
    <t>Admin Cost</t>
  </si>
  <si>
    <t>Marketing Cost</t>
  </si>
  <si>
    <t>Interest Cost</t>
  </si>
  <si>
    <t>Stamp Duty</t>
  </si>
  <si>
    <t>Reg. Fees</t>
  </si>
  <si>
    <t>TOTAL</t>
  </si>
  <si>
    <t>Month</t>
  </si>
  <si>
    <t>Interest Amount</t>
  </si>
  <si>
    <t>Contingency Cost</t>
  </si>
  <si>
    <t>Floor</t>
  </si>
  <si>
    <t>Total Construction Area in Sq. M.</t>
  </si>
  <si>
    <t>Completed Area in Sq. M.</t>
  </si>
  <si>
    <t xml:space="preserve">Rate per Sq. M. </t>
  </si>
  <si>
    <t>Full Value after completion</t>
  </si>
  <si>
    <t>Amount</t>
  </si>
  <si>
    <t>Agreement Name</t>
  </si>
  <si>
    <t>Incurred Amount</t>
  </si>
  <si>
    <t>Ground Floor</t>
  </si>
  <si>
    <t>1st Floor</t>
  </si>
  <si>
    <t>2nd Floor</t>
  </si>
  <si>
    <t>3rd Floor</t>
  </si>
  <si>
    <t>4th Floor</t>
  </si>
  <si>
    <t>5th Floor</t>
  </si>
  <si>
    <t>6th Floor</t>
  </si>
  <si>
    <t>7th Floor</t>
  </si>
  <si>
    <t>8th Floor</t>
  </si>
  <si>
    <t>9th Floor</t>
  </si>
  <si>
    <t>10th Floor</t>
  </si>
  <si>
    <t>11th Floor</t>
  </si>
  <si>
    <t>12th Floor</t>
  </si>
  <si>
    <t>13th Floor</t>
  </si>
  <si>
    <t>14th Floor</t>
  </si>
  <si>
    <t>15th Floor</t>
  </si>
  <si>
    <t>16th Floor</t>
  </si>
  <si>
    <t>17th Floor</t>
  </si>
  <si>
    <t>18th Floor</t>
  </si>
  <si>
    <t>19th Floor</t>
  </si>
  <si>
    <t>Group Summary</t>
  </si>
  <si>
    <t/>
  </si>
  <si>
    <t>Debit</t>
  </si>
  <si>
    <t>Credit</t>
  </si>
  <si>
    <t>Grand Total</t>
  </si>
  <si>
    <t>Incurred Cost as per Bill till 15.06.2024</t>
  </si>
  <si>
    <t>Land Cost</t>
  </si>
  <si>
    <t>Lease Agreement</t>
  </si>
  <si>
    <t>01.08.2022</t>
  </si>
  <si>
    <t>Purchase</t>
  </si>
  <si>
    <t>Other Charges</t>
  </si>
  <si>
    <t>GST Amount</t>
  </si>
  <si>
    <t>Approval Cost</t>
  </si>
  <si>
    <t>To be Incured</t>
  </si>
  <si>
    <t>16.03.2023</t>
  </si>
  <si>
    <t>Development Charges</t>
  </si>
  <si>
    <t>26.07.2023</t>
  </si>
  <si>
    <t>Labour Cess</t>
  </si>
  <si>
    <t>05.07.2023</t>
  </si>
  <si>
    <t>Fire NOC</t>
  </si>
  <si>
    <t xml:space="preserve">Land Lease Premium </t>
  </si>
  <si>
    <t>Incurred Cost in ` till 15.06.2024</t>
  </si>
  <si>
    <t>Incurred Cost in ` Cr. Till 15.06.2024</t>
  </si>
  <si>
    <t>MASS REALTY</t>
  </si>
  <si>
    <t>601, Thacker Tower,</t>
  </si>
  <si>
    <t>Plot No. 86, Sector 17,</t>
  </si>
  <si>
    <t>Vashi, Navi Mumbai -400703</t>
  </si>
  <si>
    <t>E-Mail : massrealty601@gmail.com</t>
  </si>
  <si>
    <t>CONSTRUCTION CHARGES - KHARGHAR SITE</t>
  </si>
  <si>
    <t>1-Apr-23 to 15-Jun-24</t>
  </si>
  <si>
    <t>Closing Balance</t>
  </si>
  <si>
    <t>CIVIL CONTRACTORS- Kharghar</t>
  </si>
  <si>
    <t>JCB HIRE CHARGES- KHARGHAR</t>
  </si>
  <si>
    <t>Labour Charges</t>
  </si>
  <si>
    <t>LABOUR CHARGES - KHARGHAR</t>
  </si>
  <si>
    <t>PURCHASE A/C-KHARGHAR SITE</t>
  </si>
  <si>
    <t>SITE EXP.-KHARGHAR</t>
  </si>
  <si>
    <t>TRANSPORTATION CHARGES-KHARGHAR</t>
  </si>
  <si>
    <t>Water Expenses-KHARGHAR</t>
  </si>
  <si>
    <t>Admin Expense</t>
  </si>
  <si>
    <t>Adminstration Expense</t>
  </si>
  <si>
    <t>ADVERTISMENT EXPENSES</t>
  </si>
  <si>
    <t>BANK CHARGES</t>
  </si>
  <si>
    <t>BROKERAGRE PAID - KHARGHAR SITE</t>
  </si>
  <si>
    <t>Cidco -Mortgage Noc Administration Charges</t>
  </si>
  <si>
    <t>CIDCO WATER CHARGES</t>
  </si>
  <si>
    <t>Electricity Expenses-KHARGHAR</t>
  </si>
  <si>
    <t>Electricity Exp.-Office</t>
  </si>
  <si>
    <t>INSURANCE ON IMMOVABLE PROPERTY</t>
  </si>
  <si>
    <t>MAINTENANCE  CHARGES OFFICE- Kharghar</t>
  </si>
  <si>
    <t>MEMBERSHIP CHARGES</t>
  </si>
  <si>
    <t>OFFICE EXPENSES</t>
  </si>
  <si>
    <t>OFFICE EXP.KHARGHAR SITE</t>
  </si>
  <si>
    <t>Petrol Expenses - Kharghar</t>
  </si>
  <si>
    <t>PRINTING &amp; STATIONARY-KHARGHAR</t>
  </si>
  <si>
    <t>Professional Fees-KHARGHAR SITE</t>
  </si>
  <si>
    <t>Rcm Liablity Gst Paid</t>
  </si>
  <si>
    <t>Repair &amp; Maintanance</t>
  </si>
  <si>
    <t>Rera Resgistration Fees- Kharghar Site</t>
  </si>
  <si>
    <t>ROUND OFF - Kharghar</t>
  </si>
  <si>
    <t>Salary Expenses- Kharghar</t>
  </si>
  <si>
    <t>SECURITY CHARGES - KHARGHAR SITE</t>
  </si>
  <si>
    <t>Stamp Paper and Franking Charges</t>
  </si>
  <si>
    <t>SUSHMA ANGARE</t>
  </si>
  <si>
    <t>TEA &amp; REFRESHMENT KHARGHAR SITE</t>
  </si>
  <si>
    <t>TEA &amp; REFRESHMENT Office</t>
  </si>
  <si>
    <t>Travelling Expenses</t>
  </si>
  <si>
    <t>VEHICLE EXP.</t>
  </si>
  <si>
    <t>15.06.2024 as per Bill Tally (inclusive of GST)</t>
  </si>
  <si>
    <t>Mezzanine</t>
  </si>
  <si>
    <t>Incurred Cost as per CA till 22.05.2024</t>
  </si>
  <si>
    <t>% of work completed</t>
  </si>
  <si>
    <r>
      <t xml:space="preserve">Actual Expenditure till date in </t>
    </r>
    <r>
      <rPr>
        <b/>
        <sz val="11"/>
        <color rgb="FF000000"/>
        <rFont val="Rupee Foradian"/>
        <family val="2"/>
      </rPr>
      <t>`</t>
    </r>
  </si>
  <si>
    <t>31.12.2024 as per Bill Tally (inclusive of GST)</t>
  </si>
  <si>
    <t>Incurred Cost as per Bill till 31.12.2024</t>
  </si>
  <si>
    <t>Incurred Cost as per CA till 31.12.2024</t>
  </si>
  <si>
    <t>Cost incurred as %age of cost incurred as on 31.12.2024</t>
  </si>
  <si>
    <t>Difference b/w bills of 15.06.2024 &amp; 31.12.2024</t>
  </si>
  <si>
    <t>Difference of Cost incurred as %age of cost incurred as on 15.06.2024 &amp; 31.12.2024</t>
  </si>
  <si>
    <t>Incurred Cost in ` till 31.12.2024</t>
  </si>
  <si>
    <t>Incurred Cost in ` Cr. Till 31.12.2024</t>
  </si>
  <si>
    <t>15-Jun-24 to 31-Dec-24</t>
  </si>
  <si>
    <t>1-Apr-23 to 31-Dec-24</t>
  </si>
  <si>
    <t>1-Apr-23 to 31-Dec -24</t>
  </si>
  <si>
    <t>Marketing Expense</t>
  </si>
  <si>
    <t>Bank Loan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</si>
</sst>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* #,##0_-;\-* #,##0_-;_-* &quot;-&quot;??_-;_-@_-"/>
    <numFmt numFmtId="165" formatCode="_(* #,##0.00_);_(* \(#,##0.00\);_(* &quot;-&quot;??_);_(@_)"/>
    <numFmt numFmtId="166" formatCode="&quot;&quot;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1"/>
      <name val="Arial Narrow"/>
      <family val="2"/>
    </font>
    <font>
      <b/>
      <sz val="11"/>
      <color rgb="FF000000"/>
      <name val="Arial Narrow"/>
      <family val="2"/>
    </font>
    <font>
      <b/>
      <sz val="11"/>
      <name val="Arial Narrow"/>
      <family val="2"/>
    </font>
    <font>
      <sz val="11"/>
      <color theme="1"/>
      <name val="Arial"/>
    </font>
    <font>
      <b/>
      <sz val="12"/>
      <color theme="1"/>
      <name val="Arial"/>
      <family val="2"/>
    </font>
    <font>
      <sz val="11"/>
      <name val="Calibri"/>
      <family val="2"/>
    </font>
    <font>
      <b/>
      <sz val="11"/>
      <color rgb="FF000000"/>
      <name val="Rupee Foradian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/>
    <xf numFmtId="165" fontId="13" fillId="0" borderId="0" applyFont="0" applyFill="0" applyBorder="0" applyAlignment="0" applyProtection="0"/>
    <xf numFmtId="0" fontId="14" fillId="0" borderId="0"/>
    <xf numFmtId="0" fontId="1" fillId="0" borderId="0"/>
    <xf numFmtId="0" fontId="12" fillId="0" borderId="0"/>
    <xf numFmtId="0" fontId="24" fillId="0" borderId="0"/>
    <xf numFmtId="165" fontId="12" fillId="0" borderId="0" applyFont="0" applyFill="0" applyBorder="0" applyAlignment="0" applyProtection="0"/>
  </cellStyleXfs>
  <cellXfs count="144">
    <xf numFmtId="0" fontId="0" fillId="0" borderId="0" xfId="0"/>
    <xf numFmtId="43" fontId="0" fillId="0" borderId="0" xfId="1" applyFont="1"/>
    <xf numFmtId="43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3" xfId="0" applyFont="1" applyBorder="1" applyAlignment="1">
      <alignment horizontal="left" vertical="center" wrapText="1"/>
    </xf>
    <xf numFmtId="43" fontId="5" fillId="0" borderId="2" xfId="0" applyNumberFormat="1" applyFont="1" applyBorder="1" applyAlignment="1">
      <alignment horizontal="right" wrapText="1"/>
    </xf>
    <xf numFmtId="43" fontId="4" fillId="0" borderId="2" xfId="3" applyFont="1" applyFill="1" applyBorder="1" applyAlignment="1">
      <alignment horizontal="center" wrapText="1"/>
    </xf>
    <xf numFmtId="43" fontId="4" fillId="0" borderId="4" xfId="3" applyFont="1" applyFill="1" applyBorder="1" applyAlignment="1">
      <alignment horizontal="center" wrapText="1"/>
    </xf>
    <xf numFmtId="43" fontId="4" fillId="0" borderId="5" xfId="3" applyFont="1" applyFill="1" applyBorder="1" applyAlignment="1">
      <alignment horizontal="center" wrapText="1"/>
    </xf>
    <xf numFmtId="43" fontId="4" fillId="0" borderId="2" xfId="3" applyFont="1" applyFill="1" applyBorder="1" applyAlignment="1">
      <alignment horizontal="right" wrapText="1"/>
    </xf>
    <xf numFmtId="0" fontId="4" fillId="0" borderId="2" xfId="0" applyFont="1" applyBorder="1" applyAlignment="1">
      <alignment vertical="center" wrapText="1"/>
    </xf>
    <xf numFmtId="43" fontId="4" fillId="0" borderId="3" xfId="3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wrapText="1"/>
    </xf>
    <xf numFmtId="0" fontId="6" fillId="0" borderId="6" xfId="0" applyFont="1" applyBorder="1" applyAlignment="1">
      <alignment vertical="center" wrapText="1"/>
    </xf>
    <xf numFmtId="0" fontId="7" fillId="0" borderId="0" xfId="0" applyFont="1"/>
    <xf numFmtId="164" fontId="3" fillId="0" borderId="2" xfId="0" applyNumberFormat="1" applyFont="1" applyBorder="1" applyAlignment="1">
      <alignment horizontal="left" wrapText="1"/>
    </xf>
    <xf numFmtId="165" fontId="3" fillId="0" borderId="2" xfId="4" applyFont="1" applyFill="1" applyBorder="1" applyAlignment="1">
      <alignment horizontal="right" wrapText="1"/>
    </xf>
    <xf numFmtId="165" fontId="0" fillId="0" borderId="0" xfId="4" applyFont="1"/>
    <xf numFmtId="0" fontId="8" fillId="0" borderId="2" xfId="0" applyFont="1" applyBorder="1" applyAlignment="1">
      <alignment horizontal="center" vertical="center" wrapText="1"/>
    </xf>
    <xf numFmtId="43" fontId="2" fillId="0" borderId="2" xfId="3" applyFont="1" applyBorder="1" applyAlignment="1">
      <alignment horizontal="center" vertical="center" wrapText="1"/>
    </xf>
    <xf numFmtId="43" fontId="2" fillId="0" borderId="0" xfId="3" applyFont="1" applyBorder="1" applyAlignment="1">
      <alignment horizontal="center" vertical="center" wrapText="1"/>
    </xf>
    <xf numFmtId="10" fontId="0" fillId="0" borderId="2" xfId="2" applyNumberFormat="1" applyFont="1" applyBorder="1" applyAlignment="1">
      <alignment wrapText="1"/>
    </xf>
    <xf numFmtId="10" fontId="0" fillId="0" borderId="0" xfId="2" applyNumberFormat="1" applyFont="1" applyBorder="1" applyAlignment="1">
      <alignment wrapText="1"/>
    </xf>
    <xf numFmtId="0" fontId="9" fillId="0" borderId="2" xfId="0" applyFont="1" applyBorder="1" applyAlignment="1">
      <alignment wrapText="1"/>
    </xf>
    <xf numFmtId="43" fontId="3" fillId="0" borderId="2" xfId="3" applyFont="1" applyFill="1" applyBorder="1" applyAlignment="1">
      <alignment horizontal="right" wrapText="1"/>
    </xf>
    <xf numFmtId="10" fontId="2" fillId="0" borderId="2" xfId="2" applyNumberFormat="1" applyFont="1" applyBorder="1" applyAlignment="1">
      <alignment wrapText="1"/>
    </xf>
    <xf numFmtId="10" fontId="2" fillId="0" borderId="0" xfId="2" applyNumberFormat="1" applyFont="1" applyBorder="1" applyAlignment="1">
      <alignment wrapText="1"/>
    </xf>
    <xf numFmtId="43" fontId="0" fillId="0" borderId="0" xfId="3" applyFont="1" applyAlignment="1">
      <alignment wrapText="1"/>
    </xf>
    <xf numFmtId="43" fontId="2" fillId="0" borderId="5" xfId="3" applyFont="1" applyBorder="1" applyAlignment="1">
      <alignment horizontal="center" vertical="center" wrapText="1"/>
    </xf>
    <xf numFmtId="43" fontId="0" fillId="0" borderId="2" xfId="3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43" fontId="10" fillId="0" borderId="2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2" borderId="2" xfId="0" applyFont="1" applyFill="1" applyBorder="1"/>
    <xf numFmtId="0" fontId="4" fillId="2" borderId="2" xfId="0" applyFont="1" applyFill="1" applyBorder="1" applyAlignment="1">
      <alignment horizontal="left" vertical="center" wrapText="1"/>
    </xf>
    <xf numFmtId="43" fontId="4" fillId="2" borderId="2" xfId="1" applyFont="1" applyFill="1" applyBorder="1" applyAlignment="1">
      <alignment horizontal="left" vertical="center" wrapText="1"/>
    </xf>
    <xf numFmtId="165" fontId="11" fillId="2" borderId="2" xfId="4" applyFont="1" applyFill="1" applyBorder="1"/>
    <xf numFmtId="0" fontId="4" fillId="2" borderId="2" xfId="0" applyFont="1" applyFill="1" applyBorder="1" applyAlignment="1">
      <alignment vertical="center" wrapText="1"/>
    </xf>
    <xf numFmtId="43" fontId="4" fillId="2" borderId="2" xfId="1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4" fillId="2" borderId="2" xfId="0" applyFont="1" applyFill="1" applyBorder="1" applyAlignment="1">
      <alignment wrapText="1"/>
    </xf>
    <xf numFmtId="43" fontId="4" fillId="2" borderId="2" xfId="1" applyFont="1" applyFill="1" applyBorder="1" applyAlignment="1">
      <alignment wrapText="1"/>
    </xf>
    <xf numFmtId="0" fontId="10" fillId="2" borderId="2" xfId="0" applyFont="1" applyFill="1" applyBorder="1"/>
    <xf numFmtId="43" fontId="10" fillId="2" borderId="2" xfId="1" applyFont="1" applyFill="1" applyBorder="1"/>
    <xf numFmtId="165" fontId="10" fillId="2" borderId="2" xfId="4" applyFont="1" applyFill="1" applyBorder="1"/>
    <xf numFmtId="17" fontId="0" fillId="0" borderId="0" xfId="0" applyNumberFormat="1"/>
    <xf numFmtId="43" fontId="16" fillId="0" borderId="0" xfId="8" applyNumberFormat="1" applyFont="1"/>
    <xf numFmtId="0" fontId="1" fillId="0" borderId="0" xfId="8"/>
    <xf numFmtId="43" fontId="4" fillId="0" borderId="2" xfId="3" applyFont="1" applyFill="1" applyBorder="1" applyAlignment="1">
      <alignment horizontal="center" vertical="center" wrapText="1"/>
    </xf>
    <xf numFmtId="49" fontId="17" fillId="0" borderId="0" xfId="0" applyNumberFormat="1" applyFont="1" applyAlignment="1">
      <alignment vertical="top"/>
    </xf>
    <xf numFmtId="0" fontId="15" fillId="0" borderId="0" xfId="8" applyFont="1" applyAlignment="1">
      <alignment horizontal="center" vertical="center" wrapText="1"/>
    </xf>
    <xf numFmtId="43" fontId="1" fillId="0" borderId="0" xfId="8" applyNumberFormat="1"/>
    <xf numFmtId="0" fontId="21" fillId="0" borderId="2" xfId="8" applyFont="1" applyBorder="1"/>
    <xf numFmtId="0" fontId="11" fillId="0" borderId="2" xfId="8" applyFont="1" applyBorder="1"/>
    <xf numFmtId="43" fontId="11" fillId="0" borderId="2" xfId="1" applyFont="1" applyBorder="1"/>
    <xf numFmtId="43" fontId="11" fillId="0" borderId="2" xfId="1" applyFont="1" applyBorder="1" applyAlignment="1">
      <alignment horizontal="center" vertical="center" wrapText="1"/>
    </xf>
    <xf numFmtId="9" fontId="11" fillId="0" borderId="2" xfId="2" applyFont="1" applyBorder="1"/>
    <xf numFmtId="43" fontId="17" fillId="0" borderId="0" xfId="1" applyFont="1" applyAlignment="1">
      <alignment horizontal="right" vertical="top"/>
    </xf>
    <xf numFmtId="49" fontId="19" fillId="0" borderId="8" xfId="0" applyNumberFormat="1" applyFont="1" applyBorder="1" applyAlignment="1">
      <alignment horizontal="left" vertical="top" indent="2"/>
    </xf>
    <xf numFmtId="43" fontId="19" fillId="0" borderId="8" xfId="1" applyFont="1" applyBorder="1" applyAlignment="1">
      <alignment horizontal="right" vertical="top"/>
    </xf>
    <xf numFmtId="49" fontId="19" fillId="0" borderId="0" xfId="0" applyNumberFormat="1" applyFont="1" applyAlignment="1">
      <alignment horizontal="left" vertical="top" indent="2"/>
    </xf>
    <xf numFmtId="43" fontId="11" fillId="0" borderId="2" xfId="8" applyNumberFormat="1" applyFont="1" applyBorder="1"/>
    <xf numFmtId="49" fontId="19" fillId="0" borderId="12" xfId="0" applyNumberFormat="1" applyFont="1" applyBorder="1" applyAlignment="1">
      <alignment horizontal="left" vertical="top" indent="2"/>
    </xf>
    <xf numFmtId="49" fontId="19" fillId="0" borderId="13" xfId="0" applyNumberFormat="1" applyFont="1" applyBorder="1" applyAlignment="1">
      <alignment horizontal="left" vertical="top" indent="2"/>
    </xf>
    <xf numFmtId="49" fontId="19" fillId="0" borderId="10" xfId="0" applyNumberFormat="1" applyFont="1" applyBorder="1" applyAlignment="1">
      <alignment horizontal="left" vertical="top" indent="2"/>
    </xf>
    <xf numFmtId="43" fontId="17" fillId="0" borderId="2" xfId="1" applyFont="1" applyBorder="1" applyAlignment="1">
      <alignment horizontal="center" vertical="top"/>
    </xf>
    <xf numFmtId="0" fontId="15" fillId="0" borderId="2" xfId="8" applyFont="1" applyBorder="1" applyAlignment="1">
      <alignment horizontal="center" vertical="center" wrapText="1"/>
    </xf>
    <xf numFmtId="43" fontId="15" fillId="0" borderId="2" xfId="8" applyNumberFormat="1" applyFont="1" applyBorder="1" applyAlignment="1">
      <alignment horizontal="center" vertical="center" wrapText="1"/>
    </xf>
    <xf numFmtId="43" fontId="16" fillId="0" borderId="0" xfId="8" applyNumberFormat="1" applyFont="1" applyAlignment="1">
      <alignment wrapText="1"/>
    </xf>
    <xf numFmtId="0" fontId="1" fillId="0" borderId="0" xfId="8" applyAlignment="1">
      <alignment wrapText="1"/>
    </xf>
    <xf numFmtId="0" fontId="16" fillId="0" borderId="2" xfId="8" applyFont="1" applyBorder="1" applyAlignment="1">
      <alignment horizontal="center" vertical="center"/>
    </xf>
    <xf numFmtId="43" fontId="16" fillId="0" borderId="2" xfId="8" applyNumberFormat="1" applyFont="1" applyBorder="1" applyAlignment="1">
      <alignment horizontal="center" vertical="center" wrapText="1"/>
    </xf>
    <xf numFmtId="43" fontId="16" fillId="0" borderId="2" xfId="8" applyNumberFormat="1" applyFont="1" applyBorder="1"/>
    <xf numFmtId="0" fontId="26" fillId="0" borderId="2" xfId="8" applyFont="1" applyBorder="1" applyAlignment="1">
      <alignment horizontal="center" vertical="center"/>
    </xf>
    <xf numFmtId="43" fontId="15" fillId="0" borderId="2" xfId="8" applyNumberFormat="1" applyFont="1" applyBorder="1"/>
    <xf numFmtId="0" fontId="16" fillId="0" borderId="0" xfId="8" applyFont="1" applyAlignment="1">
      <alignment horizontal="center" vertical="center" wrapText="1"/>
    </xf>
    <xf numFmtId="43" fontId="16" fillId="0" borderId="0" xfId="8" applyNumberFormat="1" applyFont="1" applyAlignment="1">
      <alignment horizontal="center" vertical="center" wrapText="1"/>
    </xf>
    <xf numFmtId="43" fontId="16" fillId="0" borderId="2" xfId="8" applyNumberFormat="1" applyFont="1" applyBorder="1" applyAlignment="1">
      <alignment wrapText="1"/>
    </xf>
    <xf numFmtId="14" fontId="16" fillId="0" borderId="2" xfId="8" applyNumberFormat="1" applyFont="1" applyBorder="1" applyAlignment="1">
      <alignment vertical="center"/>
    </xf>
    <xf numFmtId="0" fontId="1" fillId="0" borderId="0" xfId="8" applyAlignment="1">
      <alignment horizontal="center" vertical="center"/>
    </xf>
    <xf numFmtId="49" fontId="17" fillId="0" borderId="2" xfId="0" applyNumberFormat="1" applyFont="1" applyBorder="1" applyAlignment="1">
      <alignment horizontal="center" vertical="top"/>
    </xf>
    <xf numFmtId="166" fontId="17" fillId="0" borderId="0" xfId="0" applyNumberFormat="1" applyFont="1" applyAlignment="1">
      <alignment horizontal="right" vertical="top"/>
    </xf>
    <xf numFmtId="166" fontId="19" fillId="0" borderId="8" xfId="0" applyNumberFormat="1" applyFont="1" applyBorder="1" applyAlignment="1">
      <alignment horizontal="right" vertical="top"/>
    </xf>
    <xf numFmtId="43" fontId="10" fillId="0" borderId="2" xfId="1" applyFont="1" applyBorder="1" applyAlignment="1"/>
    <xf numFmtId="10" fontId="10" fillId="0" borderId="2" xfId="2" applyNumberFormat="1" applyFont="1" applyBorder="1" applyAlignment="1"/>
    <xf numFmtId="0" fontId="15" fillId="0" borderId="0" xfId="8" applyFont="1"/>
    <xf numFmtId="43" fontId="0" fillId="0" borderId="0" xfId="1" applyFont="1" applyAlignment="1">
      <alignment horizontal="center"/>
    </xf>
    <xf numFmtId="43" fontId="4" fillId="0" borderId="2" xfId="1" applyFont="1" applyFill="1" applyBorder="1" applyAlignment="1">
      <alignment horizontal="center" wrapText="1"/>
    </xf>
    <xf numFmtId="43" fontId="4" fillId="0" borderId="2" xfId="0" applyNumberFormat="1" applyFont="1" applyBorder="1" applyAlignment="1">
      <alignment horizontal="right" wrapText="1"/>
    </xf>
    <xf numFmtId="0" fontId="10" fillId="0" borderId="2" xfId="8" applyFont="1" applyBorder="1" applyAlignment="1">
      <alignment horizontal="center" vertical="center" wrapText="1"/>
    </xf>
    <xf numFmtId="0" fontId="10" fillId="0" borderId="2" xfId="9" applyFont="1" applyBorder="1" applyAlignment="1">
      <alignment horizontal="center" vertical="center" wrapText="1"/>
    </xf>
    <xf numFmtId="0" fontId="22" fillId="0" borderId="2" xfId="1" applyNumberFormat="1" applyFont="1" applyFill="1" applyBorder="1" applyAlignment="1">
      <alignment horizontal="center" vertical="center" wrapText="1"/>
    </xf>
    <xf numFmtId="43" fontId="16" fillId="3" borderId="2" xfId="1" applyFont="1" applyFill="1" applyBorder="1"/>
    <xf numFmtId="43" fontId="1" fillId="0" borderId="0" xfId="1"/>
    <xf numFmtId="43" fontId="16" fillId="0" borderId="2" xfId="1" applyFont="1" applyBorder="1"/>
    <xf numFmtId="43" fontId="1" fillId="0" borderId="2" xfId="8" applyNumberFormat="1" applyBorder="1"/>
    <xf numFmtId="43" fontId="28" fillId="0" borderId="2" xfId="8" applyNumberFormat="1" applyFont="1" applyBorder="1"/>
    <xf numFmtId="43" fontId="17" fillId="0" borderId="11" xfId="1" applyFont="1" applyFill="1" applyBorder="1" applyAlignment="1">
      <alignment horizontal="center" vertical="top"/>
    </xf>
    <xf numFmtId="43" fontId="0" fillId="0" borderId="0" xfId="1" applyFont="1" applyAlignment="1"/>
    <xf numFmtId="43" fontId="4" fillId="0" borderId="5" xfId="3" applyFont="1" applyFill="1" applyBorder="1" applyAlignment="1">
      <alignment horizontal="center" vertical="center" wrapText="1"/>
    </xf>
    <xf numFmtId="43" fontId="4" fillId="0" borderId="3" xfId="3" applyFont="1" applyFill="1" applyBorder="1" applyAlignment="1">
      <alignment horizontal="center" vertical="center" wrapText="1"/>
    </xf>
    <xf numFmtId="43" fontId="4" fillId="0" borderId="5" xfId="1" applyFont="1" applyFill="1" applyBorder="1" applyAlignment="1">
      <alignment horizontal="center" wrapText="1"/>
    </xf>
    <xf numFmtId="43" fontId="4" fillId="0" borderId="11" xfId="1" applyFont="1" applyFill="1" applyBorder="1" applyAlignment="1">
      <alignment horizontal="center" wrapText="1"/>
    </xf>
    <xf numFmtId="43" fontId="4" fillId="0" borderId="3" xfId="1" applyFont="1" applyFill="1" applyBorder="1" applyAlignment="1">
      <alignment horizontal="center" wrapText="1"/>
    </xf>
    <xf numFmtId="43" fontId="4" fillId="0" borderId="5" xfId="3" applyFont="1" applyFill="1" applyBorder="1" applyAlignment="1">
      <alignment horizontal="center" wrapText="1"/>
    </xf>
    <xf numFmtId="43" fontId="4" fillId="0" borderId="11" xfId="3" applyFont="1" applyFill="1" applyBorder="1" applyAlignment="1">
      <alignment horizontal="center" wrapText="1"/>
    </xf>
    <xf numFmtId="43" fontId="4" fillId="0" borderId="3" xfId="3" applyFont="1" applyFill="1" applyBorder="1" applyAlignment="1">
      <alignment horizontal="center" wrapText="1"/>
    </xf>
    <xf numFmtId="0" fontId="15" fillId="0" borderId="2" xfId="8" applyFont="1" applyBorder="1" applyAlignment="1">
      <alignment horizontal="center" wrapText="1"/>
    </xf>
    <xf numFmtId="0" fontId="16" fillId="0" borderId="9" xfId="8" applyFont="1" applyBorder="1" applyAlignment="1">
      <alignment horizontal="center"/>
    </xf>
    <xf numFmtId="0" fontId="16" fillId="0" borderId="5" xfId="8" applyFont="1" applyBorder="1" applyAlignment="1">
      <alignment horizontal="center" vertical="center" wrapText="1"/>
    </xf>
    <xf numFmtId="0" fontId="16" fillId="0" borderId="11" xfId="8" applyFont="1" applyBorder="1" applyAlignment="1">
      <alignment horizontal="center" vertical="center" wrapText="1"/>
    </xf>
    <xf numFmtId="0" fontId="16" fillId="0" borderId="3" xfId="8" applyFont="1" applyBorder="1" applyAlignment="1">
      <alignment horizontal="center" vertical="center" wrapText="1"/>
    </xf>
    <xf numFmtId="14" fontId="16" fillId="0" borderId="5" xfId="8" applyNumberFormat="1" applyFont="1" applyBorder="1" applyAlignment="1">
      <alignment horizontal="center" vertical="center"/>
    </xf>
    <xf numFmtId="14" fontId="16" fillId="0" borderId="11" xfId="8" applyNumberFormat="1" applyFont="1" applyBorder="1" applyAlignment="1">
      <alignment horizontal="center" vertical="center"/>
    </xf>
    <xf numFmtId="14" fontId="16" fillId="0" borderId="3" xfId="8" applyNumberFormat="1" applyFont="1" applyBorder="1" applyAlignment="1">
      <alignment horizontal="center" vertical="center"/>
    </xf>
    <xf numFmtId="43" fontId="16" fillId="0" borderId="2" xfId="8" applyNumberFormat="1" applyFont="1" applyBorder="1" applyAlignment="1">
      <alignment horizontal="center" vertical="center" wrapText="1"/>
    </xf>
    <xf numFmtId="0" fontId="15" fillId="0" borderId="1" xfId="8" applyFont="1" applyBorder="1" applyAlignment="1">
      <alignment horizontal="center" wrapText="1"/>
    </xf>
    <xf numFmtId="0" fontId="15" fillId="0" borderId="8" xfId="8" applyFont="1" applyBorder="1" applyAlignment="1">
      <alignment horizontal="center" wrapText="1"/>
    </xf>
    <xf numFmtId="0" fontId="15" fillId="0" borderId="7" xfId="8" applyFont="1" applyBorder="1" applyAlignment="1">
      <alignment horizontal="center" wrapText="1"/>
    </xf>
    <xf numFmtId="0" fontId="16" fillId="0" borderId="0" xfId="8" applyFont="1" applyAlignment="1">
      <alignment horizontal="center"/>
    </xf>
    <xf numFmtId="49" fontId="25" fillId="0" borderId="12" xfId="0" applyNumberFormat="1" applyFont="1" applyBorder="1" applyAlignment="1">
      <alignment vertical="top"/>
    </xf>
    <xf numFmtId="49" fontId="20" fillId="0" borderId="0" xfId="0" applyNumberFormat="1" applyFont="1" applyAlignment="1">
      <alignment vertical="top"/>
    </xf>
    <xf numFmtId="49" fontId="18" fillId="0" borderId="12" xfId="0" applyNumberFormat="1" applyFont="1" applyBorder="1" applyAlignment="1">
      <alignment horizontal="center" vertical="top" wrapText="1"/>
    </xf>
    <xf numFmtId="49" fontId="19" fillId="0" borderId="13" xfId="0" applyNumberFormat="1" applyFont="1" applyBorder="1" applyAlignment="1">
      <alignment horizontal="center" vertical="top" wrapText="1"/>
    </xf>
    <xf numFmtId="49" fontId="19" fillId="0" borderId="0" xfId="0" applyNumberFormat="1" applyFont="1" applyAlignment="1">
      <alignment horizontal="center" vertical="top" wrapText="1"/>
    </xf>
    <xf numFmtId="49" fontId="25" fillId="0" borderId="0" xfId="0" applyNumberFormat="1" applyFont="1" applyAlignment="1">
      <alignment vertical="top"/>
    </xf>
    <xf numFmtId="49" fontId="20" fillId="0" borderId="9" xfId="0" applyNumberFormat="1" applyFont="1" applyBorder="1" applyAlignment="1">
      <alignment vertical="top"/>
    </xf>
    <xf numFmtId="49" fontId="17" fillId="0" borderId="13" xfId="0" applyNumberFormat="1" applyFont="1" applyBorder="1" applyAlignment="1">
      <alignment horizontal="center" vertical="top" wrapText="1"/>
    </xf>
    <xf numFmtId="49" fontId="17" fillId="0" borderId="0" xfId="0" applyNumberFormat="1" applyFont="1" applyAlignment="1">
      <alignment horizontal="center" vertical="top" wrapText="1"/>
    </xf>
    <xf numFmtId="49" fontId="19" fillId="0" borderId="14" xfId="0" applyNumberFormat="1" applyFont="1" applyBorder="1" applyAlignment="1">
      <alignment horizontal="center" vertical="top"/>
    </xf>
    <xf numFmtId="49" fontId="19" fillId="0" borderId="12" xfId="0" applyNumberFormat="1" applyFont="1" applyBorder="1" applyAlignment="1">
      <alignment horizontal="center" vertical="top"/>
    </xf>
    <xf numFmtId="43" fontId="19" fillId="0" borderId="14" xfId="1" applyFont="1" applyBorder="1" applyAlignment="1">
      <alignment horizontal="center" vertical="top"/>
    </xf>
    <xf numFmtId="43" fontId="19" fillId="0" borderId="12" xfId="1" applyFont="1" applyBorder="1" applyAlignment="1">
      <alignment horizontal="center" vertical="top"/>
    </xf>
    <xf numFmtId="43" fontId="18" fillId="0" borderId="12" xfId="1" applyFont="1" applyBorder="1" applyAlignment="1">
      <alignment horizontal="center" vertical="top" wrapText="1"/>
    </xf>
    <xf numFmtId="43" fontId="19" fillId="0" borderId="13" xfId="1" applyFont="1" applyBorder="1" applyAlignment="1">
      <alignment horizontal="center" vertical="top" wrapText="1"/>
    </xf>
    <xf numFmtId="43" fontId="19" fillId="0" borderId="0" xfId="1" applyFont="1" applyAlignment="1">
      <alignment horizontal="center" vertical="top" wrapText="1"/>
    </xf>
    <xf numFmtId="43" fontId="17" fillId="0" borderId="13" xfId="1" applyFont="1" applyBorder="1" applyAlignment="1">
      <alignment horizontal="center" vertical="top" wrapText="1"/>
    </xf>
    <xf numFmtId="43" fontId="17" fillId="0" borderId="0" xfId="1" applyFont="1" applyAlignment="1">
      <alignment horizontal="center" vertical="top" wrapText="1"/>
    </xf>
    <xf numFmtId="0" fontId="10" fillId="0" borderId="2" xfId="8" applyFont="1" applyBorder="1" applyAlignment="1">
      <alignment horizontal="center"/>
    </xf>
    <xf numFmtId="0" fontId="23" fillId="0" borderId="2" xfId="8" applyFont="1" applyBorder="1"/>
    <xf numFmtId="10" fontId="0" fillId="0" borderId="0" xfId="2" applyNumberFormat="1" applyFont="1"/>
  </cellXfs>
  <cellStyles count="12">
    <cellStyle name="Comma" xfId="1" builtinId="3"/>
    <cellStyle name="Comma 2" xfId="4" xr:uid="{6F66DC5A-1D52-4E80-B23A-DBA8391416DA}"/>
    <cellStyle name="Comma 2 2" xfId="3" xr:uid="{9C45D28C-021E-43B8-8F44-7B6E4F989399}"/>
    <cellStyle name="Comma 3" xfId="6" xr:uid="{2AA5269A-360E-4467-B3CE-D2CE2CCC8AD7}"/>
    <cellStyle name="Comma 4" xfId="11" xr:uid="{AB2D9DA2-AD1C-4546-A728-7ED7984D8C2C}"/>
    <cellStyle name="Normal" xfId="0" builtinId="0"/>
    <cellStyle name="Normal 2" xfId="5" xr:uid="{E0438D77-A18E-4C1A-B6B9-0D1886D6898B}"/>
    <cellStyle name="Normal 3" xfId="7" xr:uid="{2B8C285D-0676-49F0-9701-829650416B41}"/>
    <cellStyle name="Normal 4" xfId="10" xr:uid="{9A6E140E-BDC1-4333-8E77-DAADA42EF164}"/>
    <cellStyle name="Normal 5" xfId="9" xr:uid="{88E1DF6D-8536-4F3A-BF4B-C86AF4902252}"/>
    <cellStyle name="Normal 7" xfId="8" xr:uid="{E078885F-BADC-4F1F-A59D-062D5FBB88E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HI\MY%20DOCUMENTS\WINDOWS\Desktop\Manoj%20Gandhi\FINDRD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DFS1\ROOT\1999\SEPTM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kdata2\data\Documents%20and%20Settings\chado\Local%20Settings\Temporary%20Internet%20Files\OLK2A\LB_Kimpton%20financial%20analysis_020204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p10\SYS\USERS\ACCTG\REPORTS\BUDGET97\SPS\MISC\HDCOUN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kdata2\data\Development%20&amp;%20Acquisitions\zzModels\Mandingo%202001\HotComps2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\Users\shweta\Desktop\Madhu%20Vill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crockettcapital.com/Documents%20and%20Settings/jdarling/Local%20Settings/Temporary%20Internet%20Files/OLK1A0/New%20Proforma%20Templ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476D92F\Obero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WINDOWS\DEP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6"/>
      <sheetName val="DKPL9811"/>
      <sheetName val="summ"/>
      <sheetName val="sheet1"/>
      <sheetName val="sheet2"/>
      <sheetName val="sheet4"/>
      <sheetName val="Sheet4a"/>
      <sheetName val="sheet5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#REF"/>
      <sheetName val="Partic"/>
      <sheetName val="Sheet3 (2)"/>
      <sheetName val="extra"/>
      <sheetName val="Monthly"/>
      <sheetName val="FINDRDEC"/>
      <sheetName val="Earnings model"/>
      <sheetName val="C"/>
      <sheetName val="02"/>
      <sheetName val="03"/>
      <sheetName val="04"/>
      <sheetName val="01"/>
      <sheetName val="girder"/>
      <sheetName val="Rocker"/>
      <sheetName val="FitOutConfCentre"/>
      <sheetName val="CASHFLOWS"/>
      <sheetName val="SUMMARY"/>
      <sheetName val="Estimate for approval"/>
      <sheetName val="LBO"/>
      <sheetName val="Main"/>
      <sheetName val="Lab"/>
      <sheetName val="Rate Analysis"/>
      <sheetName val="A-D"/>
      <sheetName val="H"/>
      <sheetName val="BWR"/>
      <sheetName val="Grand"/>
      <sheetName val="pldt"/>
      <sheetName val="results"/>
      <sheetName val="P&amp;LDEC99"/>
      <sheetName val="Sheet18"/>
      <sheetName val="Sheet17"/>
      <sheetName val="SUMM1"/>
      <sheetName val="Sheet3"/>
      <sheetName val="Sheet31"/>
      <sheetName val="Sheet30"/>
      <sheetName val="Sheet29"/>
      <sheetName val="Sheet28"/>
      <sheetName val="Sheet27"/>
      <sheetName val="Sheet26"/>
      <sheetName val="Sheet25"/>
      <sheetName val="Sheet24"/>
      <sheetName val="Sheet23"/>
      <sheetName val="Sheet22"/>
      <sheetName val="Sheet21"/>
      <sheetName val="Sheet20"/>
      <sheetName val="Sheet19"/>
      <sheetName val="Hot"/>
      <sheetName val="INI"/>
      <sheetName val="Assumptions"/>
      <sheetName val="Output"/>
      <sheetName val="CRITERIA3"/>
      <sheetName val="CRITERIA1"/>
      <sheetName val="BLK2"/>
      <sheetName val="BLK3"/>
      <sheetName val="E &amp; R"/>
      <sheetName val="radar"/>
      <sheetName val="UG"/>
      <sheetName val="Sheet3_(2)"/>
      <sheetName val="Earnings_model"/>
      <sheetName val="Estimate_for_approval"/>
      <sheetName val="Rate_Analysis"/>
      <sheetName val="E_&amp;_R"/>
      <sheetName val="Excess Calc"/>
      <sheetName val="Materials Cost(PCC)"/>
      <sheetName val="Grouping Master"/>
      <sheetName val="Stacking Plan &amp; LEP"/>
      <sheetName val="% Collection Schedule"/>
      <sheetName val="Design"/>
      <sheetName val="98Price"/>
      <sheetName val="BHANDUP"/>
      <sheetName val="Set"/>
      <sheetName val="Code"/>
      <sheetName val="Legend"/>
      <sheetName val="Sheet3_(2)1"/>
      <sheetName val="Estimate_for_approval1"/>
      <sheetName val="Sheet3_(2)2"/>
      <sheetName val="Estimate_for_approval2"/>
      <sheetName val="Sheet3_(2)3"/>
      <sheetName val="Estimate_for_approval3"/>
      <sheetName val="Sheet3_(2)4"/>
      <sheetName val="Estimate_for_approval4"/>
      <sheetName val="office"/>
      <sheetName val="concrete"/>
      <sheetName val="beam-reinft-IIInd floor"/>
      <sheetName val="SPT vs PHI"/>
      <sheetName val="Materials Cost"/>
      <sheetName val="beam-reinft-machine rm"/>
      <sheetName val="jobhist"/>
      <sheetName val="R20_R30_work"/>
      <sheetName val="KG-DWN"/>
      <sheetName val="Commission and Volume MOM(Chart"/>
      <sheetName val="Apartments - 1st Mar"/>
      <sheetName val="1 Market"/>
      <sheetName val="A5.201 Consol Profit &amp; Loss "/>
      <sheetName val="Consolidated Monthly"/>
      <sheetName val="Balance Sheet"/>
      <sheetName val="A5.202 Consol Balance Sheet "/>
      <sheetName val="BS"/>
      <sheetName val="Consolidated"/>
      <sheetName val="PB"/>
      <sheetName val="Fixed Assets"/>
      <sheetName val="Receivables"/>
      <sheetName val="Sheet 2"/>
      <sheetName val="Key assumption"/>
      <sheetName val="Occ"/>
      <sheetName val="Demand"/>
      <sheetName val="MN T.B."/>
      <sheetName val="INDIGINEOUS ITEM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N T.B."/>
      <sheetName val="717 L&amp;E"/>
      <sheetName val="717 A"/>
      <sheetName val="717 IS"/>
      <sheetName val="Names&amp;Cases"/>
      <sheetName val="MASTER_RATE ANALYSIS"/>
      <sheetName val="MN T_B_"/>
      <sheetName val="Monthly"/>
      <sheetName val="BEP-Old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Fee Rate Summary"/>
      <sheetName val="Debits as on 12.04.08"/>
      <sheetName val="MN_T_B_"/>
      <sheetName val="717_L&amp;E"/>
      <sheetName val="717_A"/>
      <sheetName val="717_IS"/>
      <sheetName val="Coalmine"/>
      <sheetName val="Code"/>
      <sheetName val="CASHFLOWS"/>
      <sheetName val="sheet6"/>
      <sheetName val="M-Book for Conc"/>
      <sheetName val="M-Book for FW"/>
      <sheetName val="P.O VS Actual"/>
      <sheetName val="Costing"/>
      <sheetName val="PA- Consutant "/>
      <sheetName val="Design"/>
      <sheetName val="FITZ MORT 94"/>
      <sheetName val="col-reinft1"/>
      <sheetName val="final abstract"/>
      <sheetName val="Rate analysis"/>
      <sheetName val="ACAD_Finishes"/>
      <sheetName val="Site_Details"/>
      <sheetName val="Site_Area_Statement"/>
      <sheetName val="Fee_Rate_Summary"/>
      <sheetName val="Debits_as_on_12_04_08"/>
      <sheetName val="M-Book_for_Conc"/>
      <sheetName val="M-Book_for_FW"/>
      <sheetName val="MN_T_B_1"/>
      <sheetName val="717_L&amp;E1"/>
      <sheetName val="717_A1"/>
      <sheetName val="717_IS1"/>
      <sheetName val="ACAD_Finishes1"/>
      <sheetName val="Site_Details1"/>
      <sheetName val="Site_Area_Statement1"/>
      <sheetName val="Fee_Rate_Summary1"/>
      <sheetName val="Debits_as_on_12_04_081"/>
      <sheetName val="M-Book_for_Conc1"/>
      <sheetName val="M-Book_for_FW1"/>
      <sheetName val="MN_T_B_2"/>
      <sheetName val="717_L&amp;E2"/>
      <sheetName val="717_A2"/>
      <sheetName val="717_IS2"/>
      <sheetName val="ACAD_Finishes2"/>
      <sheetName val="Site_Details2"/>
      <sheetName val="Site_Area_Statement2"/>
      <sheetName val="Fee_Rate_Summary2"/>
      <sheetName val="Debits_as_on_12_04_082"/>
      <sheetName val="M-Book_for_Conc2"/>
      <sheetName val="M-Book_for_FW2"/>
      <sheetName val="MN_T_B_3"/>
      <sheetName val="717_L&amp;E3"/>
      <sheetName val="717_A3"/>
      <sheetName val="717_IS3"/>
      <sheetName val="ACAD_Finishes3"/>
      <sheetName val="Site_Details3"/>
      <sheetName val="Site_Area_Statement3"/>
      <sheetName val="Fee_Rate_Summary3"/>
      <sheetName val="Debits_as_on_12_04_083"/>
      <sheetName val="M-Book_for_Conc3"/>
      <sheetName val="M-Book_for_FW3"/>
      <sheetName val="PA-_Consutant_"/>
      <sheetName val="MN_T_B_4"/>
      <sheetName val="717_L&amp;E4"/>
      <sheetName val="717_A4"/>
      <sheetName val="717_IS4"/>
      <sheetName val="ACAD_Finishes4"/>
      <sheetName val="Site_Details4"/>
      <sheetName val="Site_Area_Statement4"/>
      <sheetName val="Fee_Rate_Summary4"/>
      <sheetName val="Debits_as_on_12_04_084"/>
      <sheetName val="M-Book_for_Conc4"/>
      <sheetName val="M-Book_for_FW4"/>
      <sheetName val="PA-_Consutant_1"/>
      <sheetName val="det_est"/>
      <sheetName val="Data"/>
      <sheetName val="CPIPE"/>
      <sheetName val="A1-Continuous"/>
      <sheetName val="VCH-SLC"/>
      <sheetName val="Supplier"/>
      <sheetName val="analysis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-INPUT"/>
      <sheetName val="R-INPUT"/>
      <sheetName val="MAIN INPUT"/>
      <sheetName val="HOTEL"/>
      <sheetName val="REST"/>
      <sheetName val="COMBINED"/>
      <sheetName val="INFLATION"/>
      <sheetName val="CASH FLOW"/>
      <sheetName val="Macros"/>
      <sheetName val="Valuation"/>
      <sheetName val="BUDGET"/>
      <sheetName val="EQUITY"/>
      <sheetName val="SENSITIVITY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TOTAL"/>
      <sheetName val="PROD"/>
      <sheetName val="TOTAL TYPE"/>
      <sheetName val="PROD TYPE"/>
      <sheetName val="CHECK"/>
      <sheetName val="26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perty"/>
      <sheetName val="Occ Rooms"/>
      <sheetName val="Rooms Rev"/>
      <sheetName val="F&amp;B"/>
      <sheetName val="Mkt SPG"/>
      <sheetName val="TMFIR"/>
      <sheetName val="Owners Expense"/>
      <sheetName val="Miscellaneous"/>
      <sheetName val="HotComps2000"/>
      <sheetName val="Capital Input"/>
      <sheetName val="#REF"/>
      <sheetName val="HOTCom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Madhu Villa"/>
    </sheetNames>
    <definedNames>
      <definedName name="Data.Top.Left"/>
    </defined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estment Cost "/>
      <sheetName val="Mortgage Amortization "/>
      <sheetName val="Asset depreciation"/>
      <sheetName val="5 year Proforma "/>
      <sheetName val="Variables"/>
    </sheetNames>
    <sheetDataSet>
      <sheetData sheetId="0" refreshError="1"/>
      <sheetData sheetId="1" refreshError="1"/>
      <sheetData sheetId="2"/>
      <sheetData sheetId="3" refreshError="1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"/>
      <sheetName val="Oasso"/>
      <sheetName val="Wd"/>
      <sheetName val="Ndcpl"/>
      <sheetName val="Oepl"/>
      <sheetName val="Rsedpl(119)"/>
      <sheetName val="Rsedpl(120)"/>
      <sheetName val="MJ47,48"/>
      <sheetName val="Gupta"/>
      <sheetName val="Ocpl-53"/>
      <sheetName val="Opd"/>
      <sheetName val="Curvature"/>
      <sheetName val="Figures in"/>
      <sheetName val="project ratio"/>
      <sheetName val="Summary"/>
      <sheetName val="ProfRatios"/>
      <sheetName val="CoP  &amp; MoF"/>
      <sheetName val="BalanceSheet"/>
      <sheetName val="Profitability"/>
      <sheetName val="ProjCashFlow"/>
      <sheetName val="Mul-Int"/>
      <sheetName val="int-mulcal"/>
      <sheetName val="Fan-Int"/>
      <sheetName val="Completed"/>
      <sheetName val="OngoingSpas&amp;sea"/>
      <sheetName val="SpasWork"/>
      <sheetName val="Ongoing-mul"/>
      <sheetName val="SpasCost"/>
      <sheetName val="Mul-Work"/>
      <sheetName val="SpasSale"/>
      <sheetName val="MulStatSale"/>
      <sheetName val="FanCost"/>
      <sheetName val="FanSale"/>
      <sheetName val="FanSaleII"/>
      <sheetName val="FanSaleI"/>
      <sheetName val="FanWorkII"/>
      <sheetName val="FanWorkI"/>
      <sheetName val="FAN stat."/>
      <sheetName val="Fantacy PRC"/>
      <sheetName val="PMD"/>
      <sheetName val="CMD"/>
      <sheetName val="Cash Flow - OMPL"/>
      <sheetName val="OMPL"/>
      <sheetName val="Obe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3 (2)"/>
      <sheetName val="RA"/>
      <sheetName val="Formulas"/>
      <sheetName val="Portfolio Summary"/>
      <sheetName val="GBW"/>
      <sheetName val="Set"/>
      <sheetName val="03 (2)"/>
      <sheetName val="Builtup Area"/>
      <sheetName val="Project Budget Worksheet"/>
      <sheetName val="Meas.-Hotel Part"/>
      <sheetName val="Current Bill MB ref"/>
      <sheetName val="PLAN_FEB97"/>
      <sheetName val="OpRes"/>
      <sheetName val="master"/>
      <sheetName val="Income Statements"/>
      <sheetName val="Sheet3 _2_"/>
      <sheetName val="#REF"/>
      <sheetName val="Sheet1"/>
      <sheetName val="IO LIST"/>
      <sheetName val="Fill this out first..."/>
      <sheetName val="ABP inputs"/>
      <sheetName val="Synergy Sales Budget"/>
      <sheetName val="DEPRE"/>
      <sheetName val="BBEuros"/>
      <sheetName val="QoQ Forecast"/>
      <sheetName val="InvoiceList"/>
      <sheetName val="Income &amp; Occupancy Customer"/>
      <sheetName val="RCC,Ret. Wall"/>
      <sheetName val="analysis"/>
      <sheetName val="Calculation (2)"/>
      <sheetName val="JCF"/>
      <sheetName val="Multiple output"/>
      <sheetName val="sheet6"/>
      <sheetName val="유통망계획"/>
      <sheetName val="Headings"/>
      <sheetName val="BOQ T4B"/>
      <sheetName val="Summary"/>
      <sheetName val="노무비"/>
      <sheetName val="F1a-Pile"/>
      <sheetName val="CV"/>
      <sheetName val="ES(Kor)"/>
      <sheetName val="INDIGINEOUS ITEMS "/>
      <sheetName val="fco"/>
      <sheetName val="Material "/>
      <sheetName val="Labour &amp; Plant"/>
      <sheetName val="Lead"/>
      <sheetName val="Main-Material"/>
      <sheetName val="Approved MTD Proj #'s"/>
      <sheetName val="Design"/>
      <sheetName val="BOQ"/>
      <sheetName val=" B3"/>
      <sheetName val=" B1"/>
      <sheetName val="beam-reinft-IIInd floor"/>
      <sheetName val="Load Details-220kV"/>
      <sheetName val="Aladdin Macro1"/>
      <sheetName val="BalSht"/>
      <sheetName val="Acc_10.5"/>
      <sheetName val="Global Assm."/>
      <sheetName val="MN T.B."/>
      <sheetName val="CFForecast detail"/>
      <sheetName val="Site Dev BOQ"/>
      <sheetName val="Break up Sheet"/>
      <sheetName val="TIll_Q_sal"/>
      <sheetName val="tiller"/>
      <sheetName val="Block A - BOQ"/>
      <sheetName val="Vind-BtB"/>
      <sheetName val="CABLE DATA"/>
      <sheetName val="strand"/>
      <sheetName val="Sheet3_(2)"/>
      <sheetName val="ABP_inputs"/>
      <sheetName val="Synergy_Sales_Budget"/>
      <sheetName val="Project_Budget_Worksheet"/>
      <sheetName val="QoQ_Forecast"/>
      <sheetName val="Income_Statements"/>
      <sheetName val="Sheet3__2_"/>
      <sheetName val="Income_&amp;_Occupancy_Customer"/>
      <sheetName val="RCC,Ret__Wall"/>
      <sheetName val="Calculation_(2)"/>
      <sheetName val="Multiple_output"/>
      <sheetName val="Builtup_Area"/>
      <sheetName val="BOQ_T4B"/>
      <sheetName val="INDIGINEOUS_ITEMS_"/>
      <sheetName val="Material_"/>
      <sheetName val="Labour_&amp;_Plant"/>
      <sheetName val="Approved_MTD_Proj_#'s"/>
      <sheetName val="_B3"/>
      <sheetName val="_B1"/>
      <sheetName val="beam-reinft-IIInd_floor"/>
      <sheetName val="Aladdin_Macro1"/>
      <sheetName val="Acc_10_5"/>
      <sheetName val="Global_Assm_"/>
      <sheetName val="MN_T_B_"/>
      <sheetName val="CFForecast_detail"/>
      <sheetName val="Site_Dev_BOQ"/>
      <sheetName val="Break_up_Sheet"/>
      <sheetName val="Load_Details-220kV"/>
      <sheetName val="Block_A_-_BOQ"/>
      <sheetName val="Sheet3_(2)1"/>
      <sheetName val="ABP_inputs1"/>
      <sheetName val="Synergy_Sales_Budget1"/>
      <sheetName val="Project_Budget_Worksheet1"/>
      <sheetName val="QoQ_Forecast1"/>
      <sheetName val="Income_Statements1"/>
      <sheetName val="Sheet3__2_1"/>
      <sheetName val="Income_&amp;_Occupancy_Customer1"/>
      <sheetName val="RCC,Ret__Wall1"/>
      <sheetName val="Calculation_(2)1"/>
      <sheetName val="Multiple_output1"/>
      <sheetName val="Builtup_Area1"/>
      <sheetName val="BOQ_T4B1"/>
      <sheetName val="INDIGINEOUS_ITEMS_1"/>
      <sheetName val="Material_1"/>
      <sheetName val="Labour_&amp;_Plant1"/>
      <sheetName val="Approved_MTD_Proj_#'s1"/>
      <sheetName val="_B31"/>
      <sheetName val="_B11"/>
      <sheetName val="beam-reinft-IIInd_floor1"/>
      <sheetName val="Aladdin_Macro11"/>
      <sheetName val="Acc_10_51"/>
      <sheetName val="Global_Assm_1"/>
      <sheetName val="MN_T_B_1"/>
      <sheetName val="CFForecast_detail1"/>
      <sheetName val="Site_Dev_BOQ1"/>
      <sheetName val="Break_up_Sheet1"/>
      <sheetName val="Load_Details-220kV1"/>
      <sheetName val="Block_A_-_BOQ1"/>
      <sheetName val="Sheet3_(2)2"/>
      <sheetName val="ABP_inputs2"/>
      <sheetName val="Synergy_Sales_Budget2"/>
      <sheetName val="Project_Budget_Worksheet2"/>
      <sheetName val="QoQ_Forecast2"/>
      <sheetName val="Income_Statements2"/>
      <sheetName val="Sheet3__2_2"/>
      <sheetName val="Income_&amp;_Occupancy_Customer2"/>
      <sheetName val="RCC,Ret__Wall2"/>
      <sheetName val="Calculation_(2)2"/>
      <sheetName val="Multiple_output2"/>
      <sheetName val="Builtup_Area2"/>
      <sheetName val="BOQ_T4B2"/>
      <sheetName val="INDIGINEOUS_ITEMS_2"/>
      <sheetName val="Material_2"/>
      <sheetName val="Labour_&amp;_Plant2"/>
      <sheetName val="Approved_MTD_Proj_#'s2"/>
      <sheetName val="_B32"/>
      <sheetName val="_B12"/>
      <sheetName val="beam-reinft-IIInd_floor2"/>
      <sheetName val="Aladdin_Macro12"/>
      <sheetName val="Acc_10_52"/>
      <sheetName val="Global_Assm_2"/>
      <sheetName val="MN_T_B_2"/>
      <sheetName val="CFForecast_detail2"/>
      <sheetName val="Site_Dev_BOQ2"/>
      <sheetName val="Break_up_Sheet2"/>
      <sheetName val="Load_Details-220kV2"/>
      <sheetName val="Block_A_-_BOQ2"/>
      <sheetName val="Sheet3_(2)3"/>
      <sheetName val="ABP_inputs3"/>
      <sheetName val="Synergy_Sales_Budget3"/>
      <sheetName val="Project_Budget_Worksheet3"/>
      <sheetName val="QoQ_Forecast3"/>
      <sheetName val="Income_Statements3"/>
      <sheetName val="Sheet3__2_3"/>
      <sheetName val="Income_&amp;_Occupancy_Customer3"/>
      <sheetName val="RCC,Ret__Wall3"/>
      <sheetName val="Calculation_(2)3"/>
      <sheetName val="Multiple_output3"/>
      <sheetName val="Builtup_Area3"/>
      <sheetName val="BOQ_T4B3"/>
      <sheetName val="INDIGINEOUS_ITEMS_3"/>
      <sheetName val="Material_3"/>
      <sheetName val="Labour_&amp;_Plant3"/>
      <sheetName val="Approved_MTD_Proj_#'s3"/>
      <sheetName val="_B33"/>
      <sheetName val="_B13"/>
      <sheetName val="beam-reinft-IIInd_floor3"/>
      <sheetName val="Aladdin_Macro13"/>
      <sheetName val="Acc_10_53"/>
      <sheetName val="Global_Assm_3"/>
      <sheetName val="MN_T_B_3"/>
      <sheetName val="CFForecast_detail3"/>
      <sheetName val="Site_Dev_BOQ3"/>
      <sheetName val="Break_up_Sheet3"/>
      <sheetName val="Load_Details-220kV3"/>
      <sheetName val="Block_A_-_BOQ3"/>
      <sheetName val="Sheet3_(2)4"/>
      <sheetName val="ABP_inputs4"/>
      <sheetName val="Synergy_Sales_Budget4"/>
      <sheetName val="Project_Budget_Worksheet4"/>
      <sheetName val="QoQ_Forecast4"/>
      <sheetName val="Income_Statements4"/>
      <sheetName val="Sheet3__2_4"/>
      <sheetName val="Income_&amp;_Occupancy_Customer4"/>
      <sheetName val="RCC,Ret__Wall4"/>
      <sheetName val="Calculation_(2)4"/>
      <sheetName val="Multiple_output4"/>
      <sheetName val="Builtup_Area4"/>
      <sheetName val="BOQ_T4B4"/>
      <sheetName val="INDIGINEOUS_ITEMS_4"/>
      <sheetName val="Material_4"/>
      <sheetName val="Labour_&amp;_Plant4"/>
      <sheetName val="Approved_MTD_Proj_#'s4"/>
      <sheetName val="_B34"/>
      <sheetName val="_B14"/>
      <sheetName val="beam-reinft-IIInd_floor4"/>
      <sheetName val="Aladdin_Macro14"/>
      <sheetName val="Acc_10_54"/>
      <sheetName val="Global_Assm_4"/>
      <sheetName val="MN_T_B_4"/>
      <sheetName val="CFForecast_detail4"/>
      <sheetName val="Site_Dev_BOQ4"/>
      <sheetName val="Break_up_Sheet4"/>
      <sheetName val="Load_Details-220kV4"/>
      <sheetName val="Block_A_-_BOQ4"/>
      <sheetName val="download"/>
      <sheetName val="170810-lease tax"/>
      <sheetName val="Rollup Summary"/>
      <sheetName val="Sheet2"/>
      <sheetName val="Depreciation"/>
      <sheetName val="CapitalOutlay"/>
      <sheetName val="Assum"/>
      <sheetName val=" Acc. Sched."/>
      <sheetName val="1st flr"/>
      <sheetName val="Civil Boq"/>
      <sheetName val="Cost_any"/>
      <sheetName val="compu"/>
      <sheetName val="Fin Sum"/>
      <sheetName val="Sensitivity"/>
      <sheetName val="WIng F(Typical)"/>
      <sheetName val="Input"/>
      <sheetName val="Summ"/>
      <sheetName val="Fossil_DCF"/>
      <sheetName val="SOPMA DD"/>
      <sheetName val="Beam at Ground flr lvl(Steel)"/>
      <sheetName val="INDEX"/>
      <sheetName val="AREAS"/>
      <sheetName val="sumary"/>
      <sheetName val="1st -vpd"/>
      <sheetName val="Inputs"/>
      <sheetName val="Legal Risk Analysis"/>
      <sheetName val="Data"/>
      <sheetName val="Variables_x"/>
      <sheetName val="Variables"/>
      <sheetName val="Architectural Summary"/>
      <sheetName val="TB_FOR_MIS"/>
      <sheetName val="Area"/>
      <sheetName val="TB FOR MIS"/>
      <sheetName val="INPUT SHEET"/>
      <sheetName val="Hot"/>
      <sheetName val="Assumptions"/>
      <sheetName val="Mico"/>
      <sheetName val="EBITDA"/>
      <sheetName val="IMPORT T12"/>
      <sheetName val="van khuon"/>
      <sheetName val="Names"/>
      <sheetName val="Introduction"/>
      <sheetName val="IDC macro"/>
      <sheetName val="SALE"/>
      <sheetName val="March Analysts"/>
      <sheetName val="SCH-E-1"/>
      <sheetName val="BIPR"/>
      <sheetName val="BPCA"/>
      <sheetName val="BBRS"/>
      <sheetName val="KPM DT"/>
      <sheetName val="F"/>
      <sheetName val="EXHIBIT&quot; T&quot;"/>
      <sheetName val="Turnover"/>
      <sheetName val="Non-Factory"/>
      <sheetName val="Publicbuilding"/>
      <sheetName val="extra work elec bill "/>
      <sheetName val="RCC Rates"/>
      <sheetName val="conc-foot-gradeslab"/>
      <sheetName val="Material List "/>
      <sheetName val="Master list"/>
      <sheetName val="Labour List"/>
      <sheetName val="Material List"/>
      <sheetName val="Labor abs-NMR"/>
      <sheetName val="PLGroupings"/>
      <sheetName val="Results"/>
      <sheetName val="Rates"/>
      <sheetName val="SCHEDULE"/>
      <sheetName val="Database"/>
      <sheetName val="schedule nos"/>
      <sheetName val="WT-LIST"/>
      <sheetName val="Material"/>
      <sheetName val="NEW-IDs Fun &amp; Group"/>
      <sheetName val="XZLC003_PART1"/>
      <sheetName val="q-details"/>
      <sheetName val="final abstract"/>
      <sheetName val="Rate analysis"/>
      <sheetName val="02"/>
      <sheetName val="03"/>
      <sheetName val="04"/>
      <sheetName val="01"/>
      <sheetName val="sept-plan"/>
      <sheetName val="Occ"/>
      <sheetName val="Demand"/>
      <sheetName val="Ref"/>
      <sheetName val="Main Sheet (MTD)"/>
      <sheetName val="Consl Daily Report"/>
      <sheetName val="Preside"/>
      <sheetName val="balance sheet"/>
      <sheetName val="classes"/>
      <sheetName val="IT Block"/>
      <sheetName val="Location CODE"/>
      <sheetName val="Location TYPE"/>
      <sheetName val="sub class"/>
      <sheetName val=" sub Loc "/>
      <sheetName val="Company"/>
      <sheetName val="LBO"/>
      <sheetName val="EDS  Bestshore Migration"/>
      <sheetName val="NewCo"/>
      <sheetName val="Summary Excise"/>
      <sheetName val="Grouping Master"/>
      <sheetName val="LISTS"/>
      <sheetName val="02022005"/>
      <sheetName val="16022005"/>
      <sheetName val="05012005"/>
      <sheetName val="19012005"/>
      <sheetName val="02032005"/>
      <sheetName val="16032005"/>
      <sheetName val="30032005"/>
      <sheetName val="van_khuon"/>
      <sheetName val="IDC_macro"/>
      <sheetName val="Portfolio_Summary"/>
      <sheetName val="Current_Bill_MB_ref"/>
      <sheetName val="Meas_-Hotel_Part"/>
      <sheetName val="Fin_Sum"/>
      <sheetName val="BS"/>
      <sheetName val="Other BS Sch 5-9"/>
      <sheetName val="Excess Calc"/>
      <sheetName val="RES-PLANNING"/>
      <sheetName val="10. &amp; 11. Rate Code &amp; BQ"/>
      <sheetName val="Code"/>
      <sheetName val="new_data"/>
      <sheetName val="earnmodl"/>
      <sheetName val="Dom Cell (IS)"/>
      <sheetName val="RNT"/>
      <sheetName val="Combi"/>
      <sheetName val="FlashMgtMo"/>
      <sheetName val="FlashMgtYTD"/>
      <sheetName val="QoQ In Lakhs"/>
      <sheetName val="Main workings"/>
      <sheetName val="GENERAL2"/>
      <sheetName val="P &amp; L"/>
      <sheetName val="YTD"/>
      <sheetName val="Pay_Sep06"/>
      <sheetName val="Balance Sheet "/>
      <sheetName val="Master Price List"/>
      <sheetName val="reference"/>
      <sheetName val="vb 9&amp;10"/>
      <sheetName val="AOR"/>
      <sheetName val="Factor_Sheet"/>
      <sheetName val="MASTER_RATE ANALYSIS"/>
      <sheetName val="Valuation - block 2"/>
      <sheetName val="International"/>
      <sheetName val="Internet"/>
      <sheetName val="Base Assumptions"/>
      <sheetName val="FITZ MORT 94"/>
      <sheetName val="Goldberg Portfolio Combined"/>
      <sheetName val="Intaccrual"/>
      <sheetName val="SBU"/>
      <sheetName val="GenAssump"/>
      <sheetName val="TB"/>
      <sheetName val="A-Mum"/>
      <sheetName val="ras"/>
      <sheetName val="BKCSTOCKVAL"/>
      <sheetName val="MAHSTOCKVAL"/>
      <sheetName val="Portfolio_Summary1"/>
      <sheetName val="Current_Bill_MB_ref1"/>
      <sheetName val="Meas_-Hotel_Part1"/>
      <sheetName val="Quotation"/>
      <sheetName val="RCC_Ret_ Wall"/>
      <sheetName val="IMPORT_T12"/>
      <sheetName val="KPM_DT"/>
      <sheetName val="Task"/>
      <sheetName val="M-2 Adjusted"/>
      <sheetName val="OpTrack"/>
      <sheetName val="DET0900"/>
      <sheetName val="CashFlow"/>
      <sheetName val="Theatre mgmt cont"/>
      <sheetName val="Training Deposits coding"/>
      <sheetName val="CARO"/>
      <sheetName val="Params"/>
    </sheetNames>
    <sheetDataSet>
      <sheetData sheetId="0" refreshError="1">
        <row r="65">
          <cell r="A65" t="str">
            <v>(II)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>
        <row r="65">
          <cell r="A65" t="str">
            <v>(II)</v>
          </cell>
        </row>
      </sheetData>
      <sheetData sheetId="109">
        <row r="65">
          <cell r="A65" t="str">
            <v>(II)</v>
          </cell>
        </row>
      </sheetData>
      <sheetData sheetId="110">
        <row r="65">
          <cell r="A65" t="str">
            <v>(II)</v>
          </cell>
        </row>
      </sheetData>
      <sheetData sheetId="111">
        <row r="65">
          <cell r="A65" t="str">
            <v>(II)</v>
          </cell>
        </row>
      </sheetData>
      <sheetData sheetId="112">
        <row r="65">
          <cell r="A65" t="str">
            <v>(II)</v>
          </cell>
        </row>
      </sheetData>
      <sheetData sheetId="113">
        <row r="65">
          <cell r="A65" t="str">
            <v>(II)</v>
          </cell>
        </row>
      </sheetData>
      <sheetData sheetId="114">
        <row r="65">
          <cell r="A65" t="str">
            <v>(II)</v>
          </cell>
        </row>
      </sheetData>
      <sheetData sheetId="115">
        <row r="65">
          <cell r="A65" t="str">
            <v>(II)</v>
          </cell>
        </row>
      </sheetData>
      <sheetData sheetId="116">
        <row r="65">
          <cell r="A65" t="str">
            <v>(II)</v>
          </cell>
        </row>
      </sheetData>
      <sheetData sheetId="117">
        <row r="65">
          <cell r="A65" t="str">
            <v>(II)</v>
          </cell>
        </row>
      </sheetData>
      <sheetData sheetId="118">
        <row r="65">
          <cell r="A65" t="str">
            <v>(II)</v>
          </cell>
        </row>
      </sheetData>
      <sheetData sheetId="119">
        <row r="65">
          <cell r="A65" t="str">
            <v>(II)</v>
          </cell>
        </row>
      </sheetData>
      <sheetData sheetId="120">
        <row r="65">
          <cell r="A65" t="str">
            <v>(II)</v>
          </cell>
        </row>
      </sheetData>
      <sheetData sheetId="121">
        <row r="65">
          <cell r="A65" t="str">
            <v>(II)</v>
          </cell>
        </row>
      </sheetData>
      <sheetData sheetId="122">
        <row r="65">
          <cell r="A65" t="str">
            <v>(II)</v>
          </cell>
        </row>
      </sheetData>
      <sheetData sheetId="123">
        <row r="65">
          <cell r="A65" t="str">
            <v>(II)</v>
          </cell>
        </row>
      </sheetData>
      <sheetData sheetId="124">
        <row r="65">
          <cell r="A65" t="str">
            <v>(II)</v>
          </cell>
        </row>
      </sheetData>
      <sheetData sheetId="125">
        <row r="65">
          <cell r="A65" t="str">
            <v>(II)</v>
          </cell>
        </row>
      </sheetData>
      <sheetData sheetId="126">
        <row r="65">
          <cell r="A65" t="str">
            <v>(II)</v>
          </cell>
        </row>
      </sheetData>
      <sheetData sheetId="127">
        <row r="65">
          <cell r="A65" t="str">
            <v>(II)</v>
          </cell>
        </row>
      </sheetData>
      <sheetData sheetId="128">
        <row r="65">
          <cell r="A65" t="str">
            <v>(II)</v>
          </cell>
        </row>
      </sheetData>
      <sheetData sheetId="129">
        <row r="65">
          <cell r="A65" t="str">
            <v>(II)</v>
          </cell>
        </row>
      </sheetData>
      <sheetData sheetId="130">
        <row r="65">
          <cell r="A65" t="str">
            <v>(II)</v>
          </cell>
        </row>
      </sheetData>
      <sheetData sheetId="131">
        <row r="65">
          <cell r="A65" t="str">
            <v>(II)</v>
          </cell>
        </row>
      </sheetData>
      <sheetData sheetId="132">
        <row r="65">
          <cell r="A65" t="str">
            <v>(II)</v>
          </cell>
        </row>
      </sheetData>
      <sheetData sheetId="133">
        <row r="65">
          <cell r="A65" t="str">
            <v>(II)</v>
          </cell>
        </row>
      </sheetData>
      <sheetData sheetId="134">
        <row r="65">
          <cell r="A65" t="str">
            <v>(II)</v>
          </cell>
        </row>
      </sheetData>
      <sheetData sheetId="135">
        <row r="65">
          <cell r="A65" t="str">
            <v>(II)</v>
          </cell>
        </row>
      </sheetData>
      <sheetData sheetId="136">
        <row r="65">
          <cell r="A65" t="str">
            <v>(II)</v>
          </cell>
        </row>
      </sheetData>
      <sheetData sheetId="137">
        <row r="65">
          <cell r="A65" t="str">
            <v>(II)</v>
          </cell>
        </row>
      </sheetData>
      <sheetData sheetId="138">
        <row r="65">
          <cell r="A65" t="str">
            <v>(II)</v>
          </cell>
        </row>
      </sheetData>
      <sheetData sheetId="139">
        <row r="65">
          <cell r="A65" t="str">
            <v>(II)</v>
          </cell>
        </row>
      </sheetData>
      <sheetData sheetId="140">
        <row r="65">
          <cell r="A65" t="str">
            <v>(II)</v>
          </cell>
        </row>
      </sheetData>
      <sheetData sheetId="141">
        <row r="65">
          <cell r="A65" t="str">
            <v>(II)</v>
          </cell>
        </row>
      </sheetData>
      <sheetData sheetId="142">
        <row r="65">
          <cell r="A65" t="str">
            <v>(II)</v>
          </cell>
        </row>
      </sheetData>
      <sheetData sheetId="143">
        <row r="65">
          <cell r="A65" t="str">
            <v>(II)</v>
          </cell>
        </row>
      </sheetData>
      <sheetData sheetId="144">
        <row r="65">
          <cell r="A65" t="str">
            <v>(II)</v>
          </cell>
        </row>
      </sheetData>
      <sheetData sheetId="145">
        <row r="65">
          <cell r="A65" t="str">
            <v>(II)</v>
          </cell>
        </row>
      </sheetData>
      <sheetData sheetId="146">
        <row r="65">
          <cell r="A65" t="str">
            <v>(II)</v>
          </cell>
        </row>
      </sheetData>
      <sheetData sheetId="147">
        <row r="65">
          <cell r="A65" t="str">
            <v>(II)</v>
          </cell>
        </row>
      </sheetData>
      <sheetData sheetId="148">
        <row r="65">
          <cell r="A65" t="str">
            <v>(II)</v>
          </cell>
        </row>
      </sheetData>
      <sheetData sheetId="149">
        <row r="65">
          <cell r="A65" t="str">
            <v>(II)</v>
          </cell>
        </row>
      </sheetData>
      <sheetData sheetId="150">
        <row r="65">
          <cell r="A65" t="str">
            <v>(II)</v>
          </cell>
        </row>
      </sheetData>
      <sheetData sheetId="151">
        <row r="65">
          <cell r="A65" t="str">
            <v>(II)</v>
          </cell>
        </row>
      </sheetData>
      <sheetData sheetId="152">
        <row r="65">
          <cell r="A65" t="str">
            <v>(II)</v>
          </cell>
        </row>
      </sheetData>
      <sheetData sheetId="153">
        <row r="65">
          <cell r="A65" t="str">
            <v>(II)</v>
          </cell>
        </row>
      </sheetData>
      <sheetData sheetId="154">
        <row r="65">
          <cell r="A65" t="str">
            <v>(II)</v>
          </cell>
        </row>
      </sheetData>
      <sheetData sheetId="155">
        <row r="65">
          <cell r="A65" t="str">
            <v>(II)</v>
          </cell>
        </row>
      </sheetData>
      <sheetData sheetId="156">
        <row r="65">
          <cell r="A65" t="str">
            <v>(II)</v>
          </cell>
        </row>
      </sheetData>
      <sheetData sheetId="157">
        <row r="65">
          <cell r="A65" t="str">
            <v>(II)</v>
          </cell>
        </row>
      </sheetData>
      <sheetData sheetId="158">
        <row r="65">
          <cell r="A65" t="str">
            <v>(II)</v>
          </cell>
        </row>
      </sheetData>
      <sheetData sheetId="159">
        <row r="65">
          <cell r="A65" t="str">
            <v>(II)</v>
          </cell>
        </row>
      </sheetData>
      <sheetData sheetId="160">
        <row r="65">
          <cell r="A65" t="str">
            <v>(II)</v>
          </cell>
        </row>
      </sheetData>
      <sheetData sheetId="161">
        <row r="65">
          <cell r="A65" t="str">
            <v>(II)</v>
          </cell>
        </row>
      </sheetData>
      <sheetData sheetId="162">
        <row r="65">
          <cell r="A65" t="str">
            <v>(II)</v>
          </cell>
        </row>
      </sheetData>
      <sheetData sheetId="163">
        <row r="65">
          <cell r="A65" t="str">
            <v>(II)</v>
          </cell>
        </row>
      </sheetData>
      <sheetData sheetId="164">
        <row r="65">
          <cell r="A65" t="str">
            <v>(II)</v>
          </cell>
        </row>
      </sheetData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 refreshError="1"/>
      <sheetData sheetId="301" refreshError="1"/>
      <sheetData sheetId="302" refreshError="1"/>
      <sheetData sheetId="303"/>
      <sheetData sheetId="304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/>
      <sheetData sheetId="367"/>
      <sheetData sheetId="368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34217-5D4D-4F97-999D-F4EA9F727BAF}">
  <sheetPr>
    <pageSetUpPr fitToPage="1"/>
  </sheetPr>
  <dimension ref="A1:L34"/>
  <sheetViews>
    <sheetView tabSelected="1" workbookViewId="0">
      <selection activeCell="D11" sqref="D11"/>
    </sheetView>
  </sheetViews>
  <sheetFormatPr defaultRowHeight="15" x14ac:dyDescent="0.25"/>
  <cols>
    <col min="1" max="1" width="61.28515625" style="5" bestFit="1" customWidth="1"/>
    <col min="2" max="2" width="13.7109375" customWidth="1"/>
    <col min="3" max="3" width="15.28515625" customWidth="1"/>
    <col min="4" max="4" width="14.7109375" customWidth="1"/>
    <col min="5" max="5" width="14.42578125" style="19" customWidth="1"/>
    <col min="6" max="6" width="13.140625" style="19" bestFit="1" customWidth="1"/>
    <col min="7" max="7" width="11.42578125" style="19" bestFit="1" customWidth="1"/>
    <col min="8" max="9" width="12.7109375" style="19" bestFit="1" customWidth="1"/>
    <col min="10" max="10" width="41.85546875" customWidth="1"/>
    <col min="11" max="11" width="39.5703125" bestFit="1" customWidth="1"/>
    <col min="12" max="12" width="22.7109375" bestFit="1" customWidth="1"/>
    <col min="255" max="255" width="4" bestFit="1" customWidth="1"/>
    <col min="256" max="256" width="51.85546875" bestFit="1" customWidth="1"/>
    <col min="257" max="257" width="16.140625" bestFit="1" customWidth="1"/>
    <col min="258" max="258" width="11.42578125" bestFit="1" customWidth="1"/>
    <col min="259" max="259" width="16" bestFit="1" customWidth="1"/>
    <col min="511" max="511" width="4" bestFit="1" customWidth="1"/>
    <col min="512" max="512" width="51.85546875" bestFit="1" customWidth="1"/>
    <col min="513" max="513" width="16.140625" bestFit="1" customWidth="1"/>
    <col min="514" max="514" width="11.42578125" bestFit="1" customWidth="1"/>
    <col min="515" max="515" width="16" bestFit="1" customWidth="1"/>
    <col min="767" max="767" width="4" bestFit="1" customWidth="1"/>
    <col min="768" max="768" width="51.85546875" bestFit="1" customWidth="1"/>
    <col min="769" max="769" width="16.140625" bestFit="1" customWidth="1"/>
    <col min="770" max="770" width="11.42578125" bestFit="1" customWidth="1"/>
    <col min="771" max="771" width="16" bestFit="1" customWidth="1"/>
    <col min="1023" max="1023" width="4" bestFit="1" customWidth="1"/>
    <col min="1024" max="1024" width="51.85546875" bestFit="1" customWidth="1"/>
    <col min="1025" max="1025" width="16.140625" bestFit="1" customWidth="1"/>
    <col min="1026" max="1026" width="11.42578125" bestFit="1" customWidth="1"/>
    <col min="1027" max="1027" width="16" bestFit="1" customWidth="1"/>
    <col min="1279" max="1279" width="4" bestFit="1" customWidth="1"/>
    <col min="1280" max="1280" width="51.85546875" bestFit="1" customWidth="1"/>
    <col min="1281" max="1281" width="16.140625" bestFit="1" customWidth="1"/>
    <col min="1282" max="1282" width="11.42578125" bestFit="1" customWidth="1"/>
    <col min="1283" max="1283" width="16" bestFit="1" customWidth="1"/>
    <col min="1535" max="1535" width="4" bestFit="1" customWidth="1"/>
    <col min="1536" max="1536" width="51.85546875" bestFit="1" customWidth="1"/>
    <col min="1537" max="1537" width="16.140625" bestFit="1" customWidth="1"/>
    <col min="1538" max="1538" width="11.42578125" bestFit="1" customWidth="1"/>
    <col min="1539" max="1539" width="16" bestFit="1" customWidth="1"/>
    <col min="1791" max="1791" width="4" bestFit="1" customWidth="1"/>
    <col min="1792" max="1792" width="51.85546875" bestFit="1" customWidth="1"/>
    <col min="1793" max="1793" width="16.140625" bestFit="1" customWidth="1"/>
    <col min="1794" max="1794" width="11.42578125" bestFit="1" customWidth="1"/>
    <col min="1795" max="1795" width="16" bestFit="1" customWidth="1"/>
    <col min="2047" max="2047" width="4" bestFit="1" customWidth="1"/>
    <col min="2048" max="2048" width="51.85546875" bestFit="1" customWidth="1"/>
    <col min="2049" max="2049" width="16.140625" bestFit="1" customWidth="1"/>
    <col min="2050" max="2050" width="11.42578125" bestFit="1" customWidth="1"/>
    <col min="2051" max="2051" width="16" bestFit="1" customWidth="1"/>
    <col min="2303" max="2303" width="4" bestFit="1" customWidth="1"/>
    <col min="2304" max="2304" width="51.85546875" bestFit="1" customWidth="1"/>
    <col min="2305" max="2305" width="16.140625" bestFit="1" customWidth="1"/>
    <col min="2306" max="2306" width="11.42578125" bestFit="1" customWidth="1"/>
    <col min="2307" max="2307" width="16" bestFit="1" customWidth="1"/>
    <col min="2559" max="2559" width="4" bestFit="1" customWidth="1"/>
    <col min="2560" max="2560" width="51.85546875" bestFit="1" customWidth="1"/>
    <col min="2561" max="2561" width="16.140625" bestFit="1" customWidth="1"/>
    <col min="2562" max="2562" width="11.42578125" bestFit="1" customWidth="1"/>
    <col min="2563" max="2563" width="16" bestFit="1" customWidth="1"/>
    <col min="2815" max="2815" width="4" bestFit="1" customWidth="1"/>
    <col min="2816" max="2816" width="51.85546875" bestFit="1" customWidth="1"/>
    <col min="2817" max="2817" width="16.140625" bestFit="1" customWidth="1"/>
    <col min="2818" max="2818" width="11.42578125" bestFit="1" customWidth="1"/>
    <col min="2819" max="2819" width="16" bestFit="1" customWidth="1"/>
    <col min="3071" max="3071" width="4" bestFit="1" customWidth="1"/>
    <col min="3072" max="3072" width="51.85546875" bestFit="1" customWidth="1"/>
    <col min="3073" max="3073" width="16.140625" bestFit="1" customWidth="1"/>
    <col min="3074" max="3074" width="11.42578125" bestFit="1" customWidth="1"/>
    <col min="3075" max="3075" width="16" bestFit="1" customWidth="1"/>
    <col min="3327" max="3327" width="4" bestFit="1" customWidth="1"/>
    <col min="3328" max="3328" width="51.85546875" bestFit="1" customWidth="1"/>
    <col min="3329" max="3329" width="16.140625" bestFit="1" customWidth="1"/>
    <col min="3330" max="3330" width="11.42578125" bestFit="1" customWidth="1"/>
    <col min="3331" max="3331" width="16" bestFit="1" customWidth="1"/>
    <col min="3583" max="3583" width="4" bestFit="1" customWidth="1"/>
    <col min="3584" max="3584" width="51.85546875" bestFit="1" customWidth="1"/>
    <col min="3585" max="3585" width="16.140625" bestFit="1" customWidth="1"/>
    <col min="3586" max="3586" width="11.42578125" bestFit="1" customWidth="1"/>
    <col min="3587" max="3587" width="16" bestFit="1" customWidth="1"/>
    <col min="3839" max="3839" width="4" bestFit="1" customWidth="1"/>
    <col min="3840" max="3840" width="51.85546875" bestFit="1" customWidth="1"/>
    <col min="3841" max="3841" width="16.140625" bestFit="1" customWidth="1"/>
    <col min="3842" max="3842" width="11.42578125" bestFit="1" customWidth="1"/>
    <col min="3843" max="3843" width="16" bestFit="1" customWidth="1"/>
    <col min="4095" max="4095" width="4" bestFit="1" customWidth="1"/>
    <col min="4096" max="4096" width="51.85546875" bestFit="1" customWidth="1"/>
    <col min="4097" max="4097" width="16.140625" bestFit="1" customWidth="1"/>
    <col min="4098" max="4098" width="11.42578125" bestFit="1" customWidth="1"/>
    <col min="4099" max="4099" width="16" bestFit="1" customWidth="1"/>
    <col min="4351" max="4351" width="4" bestFit="1" customWidth="1"/>
    <col min="4352" max="4352" width="51.85546875" bestFit="1" customWidth="1"/>
    <col min="4353" max="4353" width="16.140625" bestFit="1" customWidth="1"/>
    <col min="4354" max="4354" width="11.42578125" bestFit="1" customWidth="1"/>
    <col min="4355" max="4355" width="16" bestFit="1" customWidth="1"/>
    <col min="4607" max="4607" width="4" bestFit="1" customWidth="1"/>
    <col min="4608" max="4608" width="51.85546875" bestFit="1" customWidth="1"/>
    <col min="4609" max="4609" width="16.140625" bestFit="1" customWidth="1"/>
    <col min="4610" max="4610" width="11.42578125" bestFit="1" customWidth="1"/>
    <col min="4611" max="4611" width="16" bestFit="1" customWidth="1"/>
    <col min="4863" max="4863" width="4" bestFit="1" customWidth="1"/>
    <col min="4864" max="4864" width="51.85546875" bestFit="1" customWidth="1"/>
    <col min="4865" max="4865" width="16.140625" bestFit="1" customWidth="1"/>
    <col min="4866" max="4866" width="11.42578125" bestFit="1" customWidth="1"/>
    <col min="4867" max="4867" width="16" bestFit="1" customWidth="1"/>
    <col min="5119" max="5119" width="4" bestFit="1" customWidth="1"/>
    <col min="5120" max="5120" width="51.85546875" bestFit="1" customWidth="1"/>
    <col min="5121" max="5121" width="16.140625" bestFit="1" customWidth="1"/>
    <col min="5122" max="5122" width="11.42578125" bestFit="1" customWidth="1"/>
    <col min="5123" max="5123" width="16" bestFit="1" customWidth="1"/>
    <col min="5375" max="5375" width="4" bestFit="1" customWidth="1"/>
    <col min="5376" max="5376" width="51.85546875" bestFit="1" customWidth="1"/>
    <col min="5377" max="5377" width="16.140625" bestFit="1" customWidth="1"/>
    <col min="5378" max="5378" width="11.42578125" bestFit="1" customWidth="1"/>
    <col min="5379" max="5379" width="16" bestFit="1" customWidth="1"/>
    <col min="5631" max="5631" width="4" bestFit="1" customWidth="1"/>
    <col min="5632" max="5632" width="51.85546875" bestFit="1" customWidth="1"/>
    <col min="5633" max="5633" width="16.140625" bestFit="1" customWidth="1"/>
    <col min="5634" max="5634" width="11.42578125" bestFit="1" customWidth="1"/>
    <col min="5635" max="5635" width="16" bestFit="1" customWidth="1"/>
    <col min="5887" max="5887" width="4" bestFit="1" customWidth="1"/>
    <col min="5888" max="5888" width="51.85546875" bestFit="1" customWidth="1"/>
    <col min="5889" max="5889" width="16.140625" bestFit="1" customWidth="1"/>
    <col min="5890" max="5890" width="11.42578125" bestFit="1" customWidth="1"/>
    <col min="5891" max="5891" width="16" bestFit="1" customWidth="1"/>
    <col min="6143" max="6143" width="4" bestFit="1" customWidth="1"/>
    <col min="6144" max="6144" width="51.85546875" bestFit="1" customWidth="1"/>
    <col min="6145" max="6145" width="16.140625" bestFit="1" customWidth="1"/>
    <col min="6146" max="6146" width="11.42578125" bestFit="1" customWidth="1"/>
    <col min="6147" max="6147" width="16" bestFit="1" customWidth="1"/>
    <col min="6399" max="6399" width="4" bestFit="1" customWidth="1"/>
    <col min="6400" max="6400" width="51.85546875" bestFit="1" customWidth="1"/>
    <col min="6401" max="6401" width="16.140625" bestFit="1" customWidth="1"/>
    <col min="6402" max="6402" width="11.42578125" bestFit="1" customWidth="1"/>
    <col min="6403" max="6403" width="16" bestFit="1" customWidth="1"/>
    <col min="6655" max="6655" width="4" bestFit="1" customWidth="1"/>
    <col min="6656" max="6656" width="51.85546875" bestFit="1" customWidth="1"/>
    <col min="6657" max="6657" width="16.140625" bestFit="1" customWidth="1"/>
    <col min="6658" max="6658" width="11.42578125" bestFit="1" customWidth="1"/>
    <col min="6659" max="6659" width="16" bestFit="1" customWidth="1"/>
    <col min="6911" max="6911" width="4" bestFit="1" customWidth="1"/>
    <col min="6912" max="6912" width="51.85546875" bestFit="1" customWidth="1"/>
    <col min="6913" max="6913" width="16.140625" bestFit="1" customWidth="1"/>
    <col min="6914" max="6914" width="11.42578125" bestFit="1" customWidth="1"/>
    <col min="6915" max="6915" width="16" bestFit="1" customWidth="1"/>
    <col min="7167" max="7167" width="4" bestFit="1" customWidth="1"/>
    <col min="7168" max="7168" width="51.85546875" bestFit="1" customWidth="1"/>
    <col min="7169" max="7169" width="16.140625" bestFit="1" customWidth="1"/>
    <col min="7170" max="7170" width="11.42578125" bestFit="1" customWidth="1"/>
    <col min="7171" max="7171" width="16" bestFit="1" customWidth="1"/>
    <col min="7423" max="7423" width="4" bestFit="1" customWidth="1"/>
    <col min="7424" max="7424" width="51.85546875" bestFit="1" customWidth="1"/>
    <col min="7425" max="7425" width="16.140625" bestFit="1" customWidth="1"/>
    <col min="7426" max="7426" width="11.42578125" bestFit="1" customWidth="1"/>
    <col min="7427" max="7427" width="16" bestFit="1" customWidth="1"/>
    <col min="7679" max="7679" width="4" bestFit="1" customWidth="1"/>
    <col min="7680" max="7680" width="51.85546875" bestFit="1" customWidth="1"/>
    <col min="7681" max="7681" width="16.140625" bestFit="1" customWidth="1"/>
    <col min="7682" max="7682" width="11.42578125" bestFit="1" customWidth="1"/>
    <col min="7683" max="7683" width="16" bestFit="1" customWidth="1"/>
    <col min="7935" max="7935" width="4" bestFit="1" customWidth="1"/>
    <col min="7936" max="7936" width="51.85546875" bestFit="1" customWidth="1"/>
    <col min="7937" max="7937" width="16.140625" bestFit="1" customWidth="1"/>
    <col min="7938" max="7938" width="11.42578125" bestFit="1" customWidth="1"/>
    <col min="7939" max="7939" width="16" bestFit="1" customWidth="1"/>
    <col min="8191" max="8191" width="4" bestFit="1" customWidth="1"/>
    <col min="8192" max="8192" width="51.85546875" bestFit="1" customWidth="1"/>
    <col min="8193" max="8193" width="16.140625" bestFit="1" customWidth="1"/>
    <col min="8194" max="8194" width="11.42578125" bestFit="1" customWidth="1"/>
    <col min="8195" max="8195" width="16" bestFit="1" customWidth="1"/>
    <col min="8447" max="8447" width="4" bestFit="1" customWidth="1"/>
    <col min="8448" max="8448" width="51.85546875" bestFit="1" customWidth="1"/>
    <col min="8449" max="8449" width="16.140625" bestFit="1" customWidth="1"/>
    <col min="8450" max="8450" width="11.42578125" bestFit="1" customWidth="1"/>
    <col min="8451" max="8451" width="16" bestFit="1" customWidth="1"/>
    <col min="8703" max="8703" width="4" bestFit="1" customWidth="1"/>
    <col min="8704" max="8704" width="51.85546875" bestFit="1" customWidth="1"/>
    <col min="8705" max="8705" width="16.140625" bestFit="1" customWidth="1"/>
    <col min="8706" max="8706" width="11.42578125" bestFit="1" customWidth="1"/>
    <col min="8707" max="8707" width="16" bestFit="1" customWidth="1"/>
    <col min="8959" max="8959" width="4" bestFit="1" customWidth="1"/>
    <col min="8960" max="8960" width="51.85546875" bestFit="1" customWidth="1"/>
    <col min="8961" max="8961" width="16.140625" bestFit="1" customWidth="1"/>
    <col min="8962" max="8962" width="11.42578125" bestFit="1" customWidth="1"/>
    <col min="8963" max="8963" width="16" bestFit="1" customWidth="1"/>
    <col min="9215" max="9215" width="4" bestFit="1" customWidth="1"/>
    <col min="9216" max="9216" width="51.85546875" bestFit="1" customWidth="1"/>
    <col min="9217" max="9217" width="16.140625" bestFit="1" customWidth="1"/>
    <col min="9218" max="9218" width="11.42578125" bestFit="1" customWidth="1"/>
    <col min="9219" max="9219" width="16" bestFit="1" customWidth="1"/>
    <col min="9471" max="9471" width="4" bestFit="1" customWidth="1"/>
    <col min="9472" max="9472" width="51.85546875" bestFit="1" customWidth="1"/>
    <col min="9473" max="9473" width="16.140625" bestFit="1" customWidth="1"/>
    <col min="9474" max="9474" width="11.42578125" bestFit="1" customWidth="1"/>
    <col min="9475" max="9475" width="16" bestFit="1" customWidth="1"/>
    <col min="9727" max="9727" width="4" bestFit="1" customWidth="1"/>
    <col min="9728" max="9728" width="51.85546875" bestFit="1" customWidth="1"/>
    <col min="9729" max="9729" width="16.140625" bestFit="1" customWidth="1"/>
    <col min="9730" max="9730" width="11.42578125" bestFit="1" customWidth="1"/>
    <col min="9731" max="9731" width="16" bestFit="1" customWidth="1"/>
    <col min="9983" max="9983" width="4" bestFit="1" customWidth="1"/>
    <col min="9984" max="9984" width="51.85546875" bestFit="1" customWidth="1"/>
    <col min="9985" max="9985" width="16.140625" bestFit="1" customWidth="1"/>
    <col min="9986" max="9986" width="11.42578125" bestFit="1" customWidth="1"/>
    <col min="9987" max="9987" width="16" bestFit="1" customWidth="1"/>
    <col min="10239" max="10239" width="4" bestFit="1" customWidth="1"/>
    <col min="10240" max="10240" width="51.85546875" bestFit="1" customWidth="1"/>
    <col min="10241" max="10241" width="16.140625" bestFit="1" customWidth="1"/>
    <col min="10242" max="10242" width="11.42578125" bestFit="1" customWidth="1"/>
    <col min="10243" max="10243" width="16" bestFit="1" customWidth="1"/>
    <col min="10495" max="10495" width="4" bestFit="1" customWidth="1"/>
    <col min="10496" max="10496" width="51.85546875" bestFit="1" customWidth="1"/>
    <col min="10497" max="10497" width="16.140625" bestFit="1" customWidth="1"/>
    <col min="10498" max="10498" width="11.42578125" bestFit="1" customWidth="1"/>
    <col min="10499" max="10499" width="16" bestFit="1" customWidth="1"/>
    <col min="10751" max="10751" width="4" bestFit="1" customWidth="1"/>
    <col min="10752" max="10752" width="51.85546875" bestFit="1" customWidth="1"/>
    <col min="10753" max="10753" width="16.140625" bestFit="1" customWidth="1"/>
    <col min="10754" max="10754" width="11.42578125" bestFit="1" customWidth="1"/>
    <col min="10755" max="10755" width="16" bestFit="1" customWidth="1"/>
    <col min="11007" max="11007" width="4" bestFit="1" customWidth="1"/>
    <col min="11008" max="11008" width="51.85546875" bestFit="1" customWidth="1"/>
    <col min="11009" max="11009" width="16.140625" bestFit="1" customWidth="1"/>
    <col min="11010" max="11010" width="11.42578125" bestFit="1" customWidth="1"/>
    <col min="11011" max="11011" width="16" bestFit="1" customWidth="1"/>
    <col min="11263" max="11263" width="4" bestFit="1" customWidth="1"/>
    <col min="11264" max="11264" width="51.85546875" bestFit="1" customWidth="1"/>
    <col min="11265" max="11265" width="16.140625" bestFit="1" customWidth="1"/>
    <col min="11266" max="11266" width="11.42578125" bestFit="1" customWidth="1"/>
    <col min="11267" max="11267" width="16" bestFit="1" customWidth="1"/>
    <col min="11519" max="11519" width="4" bestFit="1" customWidth="1"/>
    <col min="11520" max="11520" width="51.85546875" bestFit="1" customWidth="1"/>
    <col min="11521" max="11521" width="16.140625" bestFit="1" customWidth="1"/>
    <col min="11522" max="11522" width="11.42578125" bestFit="1" customWidth="1"/>
    <col min="11523" max="11523" width="16" bestFit="1" customWidth="1"/>
    <col min="11775" max="11775" width="4" bestFit="1" customWidth="1"/>
    <col min="11776" max="11776" width="51.85546875" bestFit="1" customWidth="1"/>
    <col min="11777" max="11777" width="16.140625" bestFit="1" customWidth="1"/>
    <col min="11778" max="11778" width="11.42578125" bestFit="1" customWidth="1"/>
    <col min="11779" max="11779" width="16" bestFit="1" customWidth="1"/>
    <col min="12031" max="12031" width="4" bestFit="1" customWidth="1"/>
    <col min="12032" max="12032" width="51.85546875" bestFit="1" customWidth="1"/>
    <col min="12033" max="12033" width="16.140625" bestFit="1" customWidth="1"/>
    <col min="12034" max="12034" width="11.42578125" bestFit="1" customWidth="1"/>
    <col min="12035" max="12035" width="16" bestFit="1" customWidth="1"/>
    <col min="12287" max="12287" width="4" bestFit="1" customWidth="1"/>
    <col min="12288" max="12288" width="51.85546875" bestFit="1" customWidth="1"/>
    <col min="12289" max="12289" width="16.140625" bestFit="1" customWidth="1"/>
    <col min="12290" max="12290" width="11.42578125" bestFit="1" customWidth="1"/>
    <col min="12291" max="12291" width="16" bestFit="1" customWidth="1"/>
    <col min="12543" max="12543" width="4" bestFit="1" customWidth="1"/>
    <col min="12544" max="12544" width="51.85546875" bestFit="1" customWidth="1"/>
    <col min="12545" max="12545" width="16.140625" bestFit="1" customWidth="1"/>
    <col min="12546" max="12546" width="11.42578125" bestFit="1" customWidth="1"/>
    <col min="12547" max="12547" width="16" bestFit="1" customWidth="1"/>
    <col min="12799" max="12799" width="4" bestFit="1" customWidth="1"/>
    <col min="12800" max="12800" width="51.85546875" bestFit="1" customWidth="1"/>
    <col min="12801" max="12801" width="16.140625" bestFit="1" customWidth="1"/>
    <col min="12802" max="12802" width="11.42578125" bestFit="1" customWidth="1"/>
    <col min="12803" max="12803" width="16" bestFit="1" customWidth="1"/>
    <col min="13055" max="13055" width="4" bestFit="1" customWidth="1"/>
    <col min="13056" max="13056" width="51.85546875" bestFit="1" customWidth="1"/>
    <col min="13057" max="13057" width="16.140625" bestFit="1" customWidth="1"/>
    <col min="13058" max="13058" width="11.42578125" bestFit="1" customWidth="1"/>
    <col min="13059" max="13059" width="16" bestFit="1" customWidth="1"/>
    <col min="13311" max="13311" width="4" bestFit="1" customWidth="1"/>
    <col min="13312" max="13312" width="51.85546875" bestFit="1" customWidth="1"/>
    <col min="13313" max="13313" width="16.140625" bestFit="1" customWidth="1"/>
    <col min="13314" max="13314" width="11.42578125" bestFit="1" customWidth="1"/>
    <col min="13315" max="13315" width="16" bestFit="1" customWidth="1"/>
    <col min="13567" max="13567" width="4" bestFit="1" customWidth="1"/>
    <col min="13568" max="13568" width="51.85546875" bestFit="1" customWidth="1"/>
    <col min="13569" max="13569" width="16.140625" bestFit="1" customWidth="1"/>
    <col min="13570" max="13570" width="11.42578125" bestFit="1" customWidth="1"/>
    <col min="13571" max="13571" width="16" bestFit="1" customWidth="1"/>
    <col min="13823" max="13823" width="4" bestFit="1" customWidth="1"/>
    <col min="13824" max="13824" width="51.85546875" bestFit="1" customWidth="1"/>
    <col min="13825" max="13825" width="16.140625" bestFit="1" customWidth="1"/>
    <col min="13826" max="13826" width="11.42578125" bestFit="1" customWidth="1"/>
    <col min="13827" max="13827" width="16" bestFit="1" customWidth="1"/>
    <col min="14079" max="14079" width="4" bestFit="1" customWidth="1"/>
    <col min="14080" max="14080" width="51.85546875" bestFit="1" customWidth="1"/>
    <col min="14081" max="14081" width="16.140625" bestFit="1" customWidth="1"/>
    <col min="14082" max="14082" width="11.42578125" bestFit="1" customWidth="1"/>
    <col min="14083" max="14083" width="16" bestFit="1" customWidth="1"/>
    <col min="14335" max="14335" width="4" bestFit="1" customWidth="1"/>
    <col min="14336" max="14336" width="51.85546875" bestFit="1" customWidth="1"/>
    <col min="14337" max="14337" width="16.140625" bestFit="1" customWidth="1"/>
    <col min="14338" max="14338" width="11.42578125" bestFit="1" customWidth="1"/>
    <col min="14339" max="14339" width="16" bestFit="1" customWidth="1"/>
    <col min="14591" max="14591" width="4" bestFit="1" customWidth="1"/>
    <col min="14592" max="14592" width="51.85546875" bestFit="1" customWidth="1"/>
    <col min="14593" max="14593" width="16.140625" bestFit="1" customWidth="1"/>
    <col min="14594" max="14594" width="11.42578125" bestFit="1" customWidth="1"/>
    <col min="14595" max="14595" width="16" bestFit="1" customWidth="1"/>
    <col min="14847" max="14847" width="4" bestFit="1" customWidth="1"/>
    <col min="14848" max="14848" width="51.85546875" bestFit="1" customWidth="1"/>
    <col min="14849" max="14849" width="16.140625" bestFit="1" customWidth="1"/>
    <col min="14850" max="14850" width="11.42578125" bestFit="1" customWidth="1"/>
    <col min="14851" max="14851" width="16" bestFit="1" customWidth="1"/>
    <col min="15103" max="15103" width="4" bestFit="1" customWidth="1"/>
    <col min="15104" max="15104" width="51.85546875" bestFit="1" customWidth="1"/>
    <col min="15105" max="15105" width="16.140625" bestFit="1" customWidth="1"/>
    <col min="15106" max="15106" width="11.42578125" bestFit="1" customWidth="1"/>
    <col min="15107" max="15107" width="16" bestFit="1" customWidth="1"/>
    <col min="15359" max="15359" width="4" bestFit="1" customWidth="1"/>
    <col min="15360" max="15360" width="51.85546875" bestFit="1" customWidth="1"/>
    <col min="15361" max="15361" width="16.140625" bestFit="1" customWidth="1"/>
    <col min="15362" max="15362" width="11.42578125" bestFit="1" customWidth="1"/>
    <col min="15363" max="15363" width="16" bestFit="1" customWidth="1"/>
    <col min="15615" max="15615" width="4" bestFit="1" customWidth="1"/>
    <col min="15616" max="15616" width="51.85546875" bestFit="1" customWidth="1"/>
    <col min="15617" max="15617" width="16.140625" bestFit="1" customWidth="1"/>
    <col min="15618" max="15618" width="11.42578125" bestFit="1" customWidth="1"/>
    <col min="15619" max="15619" width="16" bestFit="1" customWidth="1"/>
    <col min="15871" max="15871" width="4" bestFit="1" customWidth="1"/>
    <col min="15872" max="15872" width="51.85546875" bestFit="1" customWidth="1"/>
    <col min="15873" max="15873" width="16.140625" bestFit="1" customWidth="1"/>
    <col min="15874" max="15874" width="11.42578125" bestFit="1" customWidth="1"/>
    <col min="15875" max="15875" width="16" bestFit="1" customWidth="1"/>
    <col min="16127" max="16127" width="4" bestFit="1" customWidth="1"/>
    <col min="16128" max="16128" width="51.85546875" bestFit="1" customWidth="1"/>
    <col min="16129" max="16129" width="16.140625" bestFit="1" customWidth="1"/>
    <col min="16130" max="16130" width="11.42578125" bestFit="1" customWidth="1"/>
    <col min="16131" max="16131" width="16" bestFit="1" customWidth="1"/>
  </cols>
  <sheetData>
    <row r="1" spans="1:12" s="5" customFormat="1" ht="47.25" x14ac:dyDescent="0.25">
      <c r="A1" s="3" t="s">
        <v>2</v>
      </c>
      <c r="B1" s="4" t="s">
        <v>3</v>
      </c>
      <c r="C1" s="4" t="s">
        <v>137</v>
      </c>
      <c r="D1" s="4" t="s">
        <v>138</v>
      </c>
      <c r="E1" s="4" t="s">
        <v>68</v>
      </c>
      <c r="F1" s="4" t="s">
        <v>133</v>
      </c>
      <c r="G1" s="4" t="s">
        <v>4</v>
      </c>
      <c r="H1" s="4" t="s">
        <v>5</v>
      </c>
      <c r="I1" s="4" t="s">
        <v>6</v>
      </c>
      <c r="J1" s="4" t="s">
        <v>7</v>
      </c>
    </row>
    <row r="2" spans="1:12" ht="15.75" x14ac:dyDescent="0.25">
      <c r="A2" s="6" t="s">
        <v>8</v>
      </c>
      <c r="B2" s="7">
        <v>17.98</v>
      </c>
      <c r="C2" s="8">
        <f>'Summary Sheet'!D2</f>
        <v>17.984802599999998</v>
      </c>
      <c r="D2" s="90">
        <f>16.72+0.24+0.19+0.83</f>
        <v>17.979999999999997</v>
      </c>
      <c r="E2" s="9">
        <f>'Summary Sheet'!F2</f>
        <v>17.984802599999998</v>
      </c>
      <c r="F2" s="90">
        <f>16.72+0.24+0.19+0.83</f>
        <v>17.979999999999997</v>
      </c>
      <c r="G2" s="10">
        <f>C2-D2</f>
        <v>4.8026000000014335E-3</v>
      </c>
      <c r="H2" s="10">
        <f>C2-E2</f>
        <v>0</v>
      </c>
      <c r="I2" s="10">
        <f>D2-F2</f>
        <v>0</v>
      </c>
      <c r="J2" s="11"/>
    </row>
    <row r="3" spans="1:12" ht="15.75" x14ac:dyDescent="0.25">
      <c r="A3" s="12" t="s">
        <v>9</v>
      </c>
      <c r="B3" s="7">
        <v>35.01</v>
      </c>
      <c r="C3" s="8">
        <f>'Summary Sheet'!D3</f>
        <v>9.8235577000000003</v>
      </c>
      <c r="D3" s="8">
        <f>114725712/10^7</f>
        <v>11.472571200000001</v>
      </c>
      <c r="E3" s="9">
        <f>'Summary Sheet'!F3</f>
        <v>5.9453018999999996</v>
      </c>
      <c r="F3" s="8">
        <v>5.65</v>
      </c>
      <c r="G3" s="10">
        <f t="shared" ref="G3:G4" si="0">C3-D3</f>
        <v>-1.6490135000000006</v>
      </c>
      <c r="H3" s="10">
        <f t="shared" ref="H3:H9" si="1">C3-E3</f>
        <v>3.8782558000000007</v>
      </c>
      <c r="I3" s="10">
        <f t="shared" ref="I3:I9" si="2">D3-F3</f>
        <v>5.8225712000000005</v>
      </c>
      <c r="J3" s="13"/>
    </row>
    <row r="4" spans="1:12" ht="31.5" x14ac:dyDescent="0.25">
      <c r="A4" s="12" t="s">
        <v>10</v>
      </c>
      <c r="B4" s="7">
        <v>5.44</v>
      </c>
      <c r="C4" s="8">
        <f>'Summary Sheet'!D4</f>
        <v>5.3077864999999997</v>
      </c>
      <c r="D4" s="90">
        <f>(55544819)/10^7</f>
        <v>5.5544818999999999</v>
      </c>
      <c r="E4" s="9">
        <f>'Summary Sheet'!F4</f>
        <v>5.1394539999999997</v>
      </c>
      <c r="F4" s="90">
        <f>0.64+0.36+0.18+3.95</f>
        <v>5.13</v>
      </c>
      <c r="G4" s="10">
        <f t="shared" si="0"/>
        <v>-0.24669540000000012</v>
      </c>
      <c r="H4" s="10">
        <f t="shared" si="1"/>
        <v>0.1683325</v>
      </c>
      <c r="I4" s="10">
        <f t="shared" si="2"/>
        <v>0.42448189999999997</v>
      </c>
      <c r="J4" s="13"/>
    </row>
    <row r="5" spans="1:12" ht="15.75" x14ac:dyDescent="0.25">
      <c r="A5" s="14" t="s">
        <v>11</v>
      </c>
      <c r="B5" s="7">
        <v>1.4</v>
      </c>
      <c r="C5" s="8">
        <f>'Summary Sheet'!D5</f>
        <v>0.1705306</v>
      </c>
      <c r="D5" s="104">
        <f>5103883/10^7</f>
        <v>0.51038830000000002</v>
      </c>
      <c r="E5" s="9">
        <f>'Summary Sheet'!F5</f>
        <v>0.14014270000000001</v>
      </c>
      <c r="F5" s="104">
        <v>0.14000000000000001</v>
      </c>
      <c r="G5" s="107">
        <f>C5+C6+C7-D5</f>
        <v>1.7442021999999999</v>
      </c>
      <c r="H5" s="10">
        <f t="shared" si="1"/>
        <v>3.0387899999999995E-2</v>
      </c>
      <c r="I5" s="107">
        <f t="shared" si="2"/>
        <v>0.3703883</v>
      </c>
      <c r="J5" s="51"/>
    </row>
    <row r="6" spans="1:12" ht="15.75" x14ac:dyDescent="0.25">
      <c r="A6" s="15" t="s">
        <v>12</v>
      </c>
      <c r="B6" s="7">
        <v>1.05</v>
      </c>
      <c r="C6" s="8">
        <f>'Summary Sheet'!D6</f>
        <v>1.0918498000000001</v>
      </c>
      <c r="D6" s="105"/>
      <c r="E6" s="9">
        <f>'Summary Sheet'!F6</f>
        <v>0.64746630000000005</v>
      </c>
      <c r="F6" s="105"/>
      <c r="G6" s="108"/>
      <c r="H6" s="10">
        <f t="shared" si="1"/>
        <v>0.44438350000000004</v>
      </c>
      <c r="I6" s="108"/>
      <c r="J6" s="102"/>
    </row>
    <row r="7" spans="1:12" ht="15.75" x14ac:dyDescent="0.25">
      <c r="A7" s="15" t="s">
        <v>13</v>
      </c>
      <c r="B7" s="7">
        <v>1.68</v>
      </c>
      <c r="C7" s="8">
        <f>'Summary Sheet'!D7</f>
        <v>0.99221009999999998</v>
      </c>
      <c r="D7" s="106"/>
      <c r="E7" s="9">
        <f>'Summary Sheet'!F7</f>
        <v>0.2332717</v>
      </c>
      <c r="F7" s="106"/>
      <c r="G7" s="109"/>
      <c r="H7" s="10">
        <f t="shared" si="1"/>
        <v>0.75893840000000001</v>
      </c>
      <c r="I7" s="109"/>
      <c r="J7" s="103"/>
    </row>
    <row r="8" spans="1:12" ht="15.75" x14ac:dyDescent="0.25">
      <c r="A8" s="15" t="s">
        <v>14</v>
      </c>
      <c r="B8" s="7">
        <v>3.5</v>
      </c>
      <c r="C8" s="7">
        <f>'Summary Sheet'!D8</f>
        <v>0.1631987</v>
      </c>
      <c r="D8" s="91">
        <v>0</v>
      </c>
      <c r="E8" s="9">
        <f>'Summary Sheet'!F8</f>
        <v>0</v>
      </c>
      <c r="F8" s="91">
        <v>0</v>
      </c>
      <c r="G8" s="10">
        <f t="shared" ref="G8:G9" si="3">C8-D8</f>
        <v>0.1631987</v>
      </c>
      <c r="H8" s="10">
        <f t="shared" si="1"/>
        <v>0.1631987</v>
      </c>
      <c r="I8" s="10">
        <f t="shared" si="2"/>
        <v>0</v>
      </c>
      <c r="J8" s="13"/>
    </row>
    <row r="9" spans="1:12" s="16" customFormat="1" ht="15.75" x14ac:dyDescent="0.25">
      <c r="A9" s="15" t="s">
        <v>34</v>
      </c>
      <c r="B9" s="7">
        <v>0.7</v>
      </c>
      <c r="C9" s="7">
        <v>0</v>
      </c>
      <c r="D9" s="91">
        <v>0</v>
      </c>
      <c r="E9" s="9">
        <v>0</v>
      </c>
      <c r="F9" s="91">
        <v>0</v>
      </c>
      <c r="G9" s="10">
        <f t="shared" si="3"/>
        <v>0</v>
      </c>
      <c r="H9" s="10">
        <f t="shared" si="1"/>
        <v>0</v>
      </c>
      <c r="I9" s="10">
        <f t="shared" si="2"/>
        <v>0</v>
      </c>
      <c r="J9" s="13"/>
    </row>
    <row r="10" spans="1:12" ht="15.75" x14ac:dyDescent="0.25">
      <c r="A10" s="17" t="s">
        <v>15</v>
      </c>
      <c r="B10" s="18">
        <f t="shared" ref="B10:I10" si="4">SUM(B2:B9)</f>
        <v>66.759999999999991</v>
      </c>
      <c r="C10" s="18">
        <f t="shared" si="4"/>
        <v>35.533935999999997</v>
      </c>
      <c r="D10" s="18">
        <f t="shared" si="4"/>
        <v>35.517441400000003</v>
      </c>
      <c r="E10" s="18">
        <f t="shared" si="4"/>
        <v>30.090439199999999</v>
      </c>
      <c r="F10" s="18">
        <f t="shared" si="4"/>
        <v>28.899999999999995</v>
      </c>
      <c r="G10" s="18">
        <f t="shared" si="4"/>
        <v>1.6494600000000664E-2</v>
      </c>
      <c r="H10" s="18">
        <f t="shared" si="4"/>
        <v>5.4434968000000001</v>
      </c>
      <c r="I10" s="18">
        <f t="shared" si="4"/>
        <v>6.6174414000000006</v>
      </c>
      <c r="J10" s="51"/>
      <c r="K10" s="2"/>
    </row>
    <row r="11" spans="1:12" x14ac:dyDescent="0.25">
      <c r="C11" s="2">
        <f>B10-C10</f>
        <v>31.226063999999994</v>
      </c>
      <c r="D11" s="143">
        <f>D10/B10</f>
        <v>0.53201679748352315</v>
      </c>
      <c r="J11" s="2"/>
      <c r="L11" s="2"/>
    </row>
    <row r="12" spans="1:12" x14ac:dyDescent="0.25">
      <c r="D12" s="2"/>
    </row>
    <row r="13" spans="1:12" ht="60" x14ac:dyDescent="0.25">
      <c r="A13" s="20" t="s">
        <v>1</v>
      </c>
      <c r="B13" s="20" t="s">
        <v>16</v>
      </c>
      <c r="C13" s="21" t="s">
        <v>136</v>
      </c>
      <c r="D13" s="21" t="s">
        <v>17</v>
      </c>
      <c r="E13" s="21" t="s">
        <v>139</v>
      </c>
      <c r="F13" s="22"/>
      <c r="G13" s="22"/>
      <c r="H13" s="22"/>
      <c r="I13" s="22"/>
    </row>
    <row r="14" spans="1:12" ht="15.75" x14ac:dyDescent="0.25">
      <c r="A14" s="6" t="s">
        <v>8</v>
      </c>
      <c r="B14" s="7">
        <f t="shared" ref="B14:C21" si="5">B2</f>
        <v>17.98</v>
      </c>
      <c r="C14" s="8">
        <f t="shared" si="5"/>
        <v>17.984802599999998</v>
      </c>
      <c r="D14" s="23">
        <f>C14/B14</f>
        <v>1.0002671078976639</v>
      </c>
      <c r="E14" s="23">
        <f t="shared" ref="E14:E21" si="6">C14/$B$22</f>
        <v>0.2693948861593769</v>
      </c>
      <c r="F14" s="24"/>
      <c r="G14" s="24"/>
      <c r="H14" s="24"/>
      <c r="I14" s="24"/>
    </row>
    <row r="15" spans="1:12" ht="15.75" x14ac:dyDescent="0.25">
      <c r="A15" s="12" t="s">
        <v>9</v>
      </c>
      <c r="B15" s="7">
        <f t="shared" si="5"/>
        <v>35.01</v>
      </c>
      <c r="C15" s="8">
        <f t="shared" si="5"/>
        <v>9.8235577000000003</v>
      </c>
      <c r="D15" s="23">
        <f t="shared" ref="D15:D21" si="7">C15/B15</f>
        <v>0.28059290774064555</v>
      </c>
      <c r="E15" s="23">
        <f t="shared" si="6"/>
        <v>0.14714735919712404</v>
      </c>
      <c r="F15" s="24"/>
      <c r="G15" s="24"/>
      <c r="H15" s="24"/>
      <c r="I15" s="24"/>
    </row>
    <row r="16" spans="1:12" ht="31.5" x14ac:dyDescent="0.25">
      <c r="A16" s="12" t="s">
        <v>10</v>
      </c>
      <c r="B16" s="7">
        <f t="shared" si="5"/>
        <v>5.44</v>
      </c>
      <c r="C16" s="8">
        <f t="shared" si="5"/>
        <v>5.3077864999999997</v>
      </c>
      <c r="D16" s="23">
        <f t="shared" si="7"/>
        <v>0.97569604779411756</v>
      </c>
      <c r="E16" s="23">
        <f t="shared" si="6"/>
        <v>7.9505489814260047E-2</v>
      </c>
      <c r="F16" s="24"/>
      <c r="G16" s="24"/>
      <c r="H16" s="24"/>
      <c r="I16" s="24"/>
    </row>
    <row r="17" spans="1:9" ht="15.75" x14ac:dyDescent="0.25">
      <c r="A17" s="14" t="s">
        <v>11</v>
      </c>
      <c r="B17" s="7">
        <f t="shared" si="5"/>
        <v>1.4</v>
      </c>
      <c r="C17" s="8">
        <f t="shared" si="5"/>
        <v>0.1705306</v>
      </c>
      <c r="D17" s="23">
        <f t="shared" si="7"/>
        <v>0.12180757142857145</v>
      </c>
      <c r="E17" s="23">
        <f t="shared" si="6"/>
        <v>2.5543828639904139E-3</v>
      </c>
      <c r="F17" s="24"/>
      <c r="G17" s="24"/>
      <c r="H17" s="24"/>
      <c r="I17" s="24"/>
    </row>
    <row r="18" spans="1:9" ht="15.75" x14ac:dyDescent="0.25">
      <c r="A18" s="15" t="s">
        <v>12</v>
      </c>
      <c r="B18" s="7">
        <f t="shared" si="5"/>
        <v>1.05</v>
      </c>
      <c r="C18" s="8">
        <f t="shared" si="5"/>
        <v>1.0918498000000001</v>
      </c>
      <c r="D18" s="23">
        <f t="shared" si="7"/>
        <v>1.0398569523809524</v>
      </c>
      <c r="E18" s="23">
        <f t="shared" si="6"/>
        <v>1.6354850209706416E-2</v>
      </c>
      <c r="F18" s="24"/>
      <c r="G18" s="24"/>
      <c r="H18" s="24"/>
      <c r="I18" s="24"/>
    </row>
    <row r="19" spans="1:9" ht="15.75" x14ac:dyDescent="0.25">
      <c r="A19" s="15" t="s">
        <v>13</v>
      </c>
      <c r="B19" s="7">
        <f t="shared" si="5"/>
        <v>1.68</v>
      </c>
      <c r="C19" s="8">
        <f t="shared" si="5"/>
        <v>0.99221009999999998</v>
      </c>
      <c r="D19" s="23">
        <f t="shared" si="7"/>
        <v>0.59060124999999997</v>
      </c>
      <c r="E19" s="23">
        <f t="shared" si="6"/>
        <v>1.4862344218094669E-2</v>
      </c>
      <c r="F19" s="24"/>
      <c r="G19" s="24"/>
      <c r="H19" s="24"/>
      <c r="I19" s="24"/>
    </row>
    <row r="20" spans="1:9" ht="15.75" x14ac:dyDescent="0.25">
      <c r="A20" s="15" t="s">
        <v>14</v>
      </c>
      <c r="B20" s="7">
        <f t="shared" si="5"/>
        <v>3.5</v>
      </c>
      <c r="C20" s="8">
        <f t="shared" si="5"/>
        <v>0.1631987</v>
      </c>
      <c r="D20" s="23">
        <f t="shared" si="7"/>
        <v>4.6628200000000002E-2</v>
      </c>
      <c r="E20" s="23">
        <f t="shared" si="6"/>
        <v>2.4445581186339129E-3</v>
      </c>
      <c r="F20" s="24"/>
      <c r="G20" s="24"/>
      <c r="H20" s="24"/>
      <c r="I20" s="24"/>
    </row>
    <row r="21" spans="1:9" ht="15.75" x14ac:dyDescent="0.25">
      <c r="A21" s="15" t="s">
        <v>34</v>
      </c>
      <c r="B21" s="7">
        <f t="shared" si="5"/>
        <v>0.7</v>
      </c>
      <c r="C21" s="8">
        <f t="shared" si="5"/>
        <v>0</v>
      </c>
      <c r="D21" s="23">
        <f t="shared" si="7"/>
        <v>0</v>
      </c>
      <c r="E21" s="23">
        <f t="shared" si="6"/>
        <v>0</v>
      </c>
      <c r="F21" s="24"/>
      <c r="G21" s="24"/>
      <c r="H21" s="24"/>
      <c r="I21" s="24"/>
    </row>
    <row r="22" spans="1:9" ht="15.75" x14ac:dyDescent="0.25">
      <c r="A22" s="25" t="s">
        <v>18</v>
      </c>
      <c r="B22" s="18">
        <f>SUM(B14:B21)</f>
        <v>66.759999999999991</v>
      </c>
      <c r="C22" s="26">
        <f>SUM(C14:C21)</f>
        <v>35.533935999999997</v>
      </c>
      <c r="D22" s="23">
        <f>C22/B22</f>
        <v>0.5322638705811864</v>
      </c>
      <c r="E22" s="27">
        <f>SUM(E14:E21)</f>
        <v>0.53226387058118629</v>
      </c>
      <c r="F22" s="28"/>
      <c r="G22" s="28"/>
      <c r="H22" s="28"/>
      <c r="I22" s="28"/>
    </row>
    <row r="23" spans="1:9" x14ac:dyDescent="0.25">
      <c r="B23" s="5"/>
      <c r="C23" s="5"/>
      <c r="D23" s="29"/>
      <c r="E23" s="29"/>
      <c r="F23" s="29"/>
      <c r="G23" s="29"/>
      <c r="H23" s="29"/>
      <c r="I23" s="29"/>
    </row>
    <row r="24" spans="1:9" x14ac:dyDescent="0.25">
      <c r="B24" s="5"/>
      <c r="C24" s="5"/>
      <c r="D24" s="29"/>
      <c r="E24" s="29"/>
      <c r="F24" s="29"/>
      <c r="G24" s="29"/>
      <c r="H24" s="29"/>
      <c r="I24" s="29"/>
    </row>
    <row r="25" spans="1:9" ht="90" x14ac:dyDescent="0.25">
      <c r="A25" s="20" t="s">
        <v>19</v>
      </c>
      <c r="B25" s="21" t="s">
        <v>136</v>
      </c>
      <c r="C25" s="21" t="s">
        <v>131</v>
      </c>
      <c r="D25" s="21" t="s">
        <v>140</v>
      </c>
      <c r="E25" s="30" t="s">
        <v>141</v>
      </c>
      <c r="F25" s="22"/>
      <c r="G25" s="22"/>
      <c r="H25" s="22"/>
      <c r="I25" s="22"/>
    </row>
    <row r="26" spans="1:9" ht="15.75" x14ac:dyDescent="0.25">
      <c r="A26" s="6" t="s">
        <v>8</v>
      </c>
      <c r="B26" s="7">
        <f t="shared" ref="B26:B33" si="8">C2</f>
        <v>17.984802599999998</v>
      </c>
      <c r="C26" s="10">
        <f>E2</f>
        <v>17.984802599999998</v>
      </c>
      <c r="D26" s="31">
        <f>ROUND(B26-C26,2)</f>
        <v>0</v>
      </c>
      <c r="E26" s="23">
        <f t="shared" ref="E26:E34" si="9">D26/$B$34</f>
        <v>0</v>
      </c>
      <c r="F26" s="24"/>
      <c r="G26" s="24"/>
      <c r="H26" s="24"/>
      <c r="I26" s="24"/>
    </row>
    <row r="27" spans="1:9" ht="15.75" x14ac:dyDescent="0.25">
      <c r="A27" s="12" t="s">
        <v>9</v>
      </c>
      <c r="B27" s="7">
        <f t="shared" si="8"/>
        <v>9.8235577000000003</v>
      </c>
      <c r="C27" s="10">
        <f t="shared" ref="C27:C33" si="10">E3</f>
        <v>5.9453018999999996</v>
      </c>
      <c r="D27" s="31">
        <f t="shared" ref="D27:D33" si="11">ROUND(B27-C27,2)</f>
        <v>3.88</v>
      </c>
      <c r="E27" s="23">
        <f t="shared" si="9"/>
        <v>0.10919139382701652</v>
      </c>
      <c r="F27" s="24"/>
      <c r="G27" s="24"/>
      <c r="H27" s="24"/>
      <c r="I27" s="24"/>
    </row>
    <row r="28" spans="1:9" ht="31.5" x14ac:dyDescent="0.25">
      <c r="A28" s="12" t="s">
        <v>10</v>
      </c>
      <c r="B28" s="7">
        <f t="shared" si="8"/>
        <v>5.3077864999999997</v>
      </c>
      <c r="C28" s="10">
        <f t="shared" si="10"/>
        <v>5.1394539999999997</v>
      </c>
      <c r="D28" s="31">
        <f t="shared" si="11"/>
        <v>0.17</v>
      </c>
      <c r="E28" s="23">
        <f t="shared" si="9"/>
        <v>4.7841590078847454E-3</v>
      </c>
      <c r="F28" s="24"/>
      <c r="G28" s="24"/>
      <c r="H28" s="24"/>
      <c r="I28" s="24"/>
    </row>
    <row r="29" spans="1:9" ht="15.75" x14ac:dyDescent="0.25">
      <c r="A29" s="14" t="s">
        <v>11</v>
      </c>
      <c r="B29" s="7">
        <f t="shared" si="8"/>
        <v>0.1705306</v>
      </c>
      <c r="C29" s="10">
        <f t="shared" si="10"/>
        <v>0.14014270000000001</v>
      </c>
      <c r="D29" s="31">
        <f t="shared" si="11"/>
        <v>0.03</v>
      </c>
      <c r="E29" s="23">
        <f t="shared" si="9"/>
        <v>8.4426335433260193E-4</v>
      </c>
      <c r="F29" s="24"/>
      <c r="G29" s="24"/>
      <c r="H29" s="24"/>
      <c r="I29" s="24"/>
    </row>
    <row r="30" spans="1:9" ht="15.75" x14ac:dyDescent="0.25">
      <c r="A30" s="15" t="s">
        <v>12</v>
      </c>
      <c r="B30" s="7">
        <f t="shared" si="8"/>
        <v>1.0918498000000001</v>
      </c>
      <c r="C30" s="10">
        <f t="shared" si="10"/>
        <v>0.64746630000000005</v>
      </c>
      <c r="D30" s="31">
        <f t="shared" si="11"/>
        <v>0.44</v>
      </c>
      <c r="E30" s="23">
        <f t="shared" si="9"/>
        <v>1.2382529196878163E-2</v>
      </c>
      <c r="F30" s="24"/>
      <c r="G30" s="24"/>
      <c r="H30" s="24"/>
      <c r="I30" s="24"/>
    </row>
    <row r="31" spans="1:9" ht="15.75" x14ac:dyDescent="0.25">
      <c r="A31" s="15" t="s">
        <v>13</v>
      </c>
      <c r="B31" s="7">
        <f t="shared" si="8"/>
        <v>0.99221009999999998</v>
      </c>
      <c r="C31" s="10">
        <f t="shared" si="10"/>
        <v>0.2332717</v>
      </c>
      <c r="D31" s="31">
        <f t="shared" si="11"/>
        <v>0.76</v>
      </c>
      <c r="E31" s="23">
        <f t="shared" si="9"/>
        <v>2.1388004976425918E-2</v>
      </c>
      <c r="F31" s="24"/>
      <c r="G31" s="24"/>
      <c r="H31" s="24"/>
      <c r="I31" s="24"/>
    </row>
    <row r="32" spans="1:9" ht="15.75" x14ac:dyDescent="0.25">
      <c r="A32" s="15" t="s">
        <v>14</v>
      </c>
      <c r="B32" s="7">
        <f t="shared" si="8"/>
        <v>0.1631987</v>
      </c>
      <c r="C32" s="10">
        <f t="shared" si="10"/>
        <v>0</v>
      </c>
      <c r="D32" s="31">
        <f t="shared" si="11"/>
        <v>0.16</v>
      </c>
      <c r="E32" s="23">
        <f t="shared" si="9"/>
        <v>4.5027378897738776E-3</v>
      </c>
      <c r="F32" s="24"/>
      <c r="G32" s="24"/>
      <c r="H32" s="24"/>
      <c r="I32" s="24"/>
    </row>
    <row r="33" spans="1:9" ht="15.75" x14ac:dyDescent="0.25">
      <c r="A33" s="15" t="s">
        <v>34</v>
      </c>
      <c r="B33" s="7">
        <f t="shared" si="8"/>
        <v>0</v>
      </c>
      <c r="C33" s="10">
        <f t="shared" si="10"/>
        <v>0</v>
      </c>
      <c r="D33" s="31">
        <f t="shared" si="11"/>
        <v>0</v>
      </c>
      <c r="E33" s="23">
        <f t="shared" si="9"/>
        <v>0</v>
      </c>
      <c r="F33" s="24"/>
      <c r="G33" s="24"/>
      <c r="H33" s="24"/>
      <c r="I33" s="24"/>
    </row>
    <row r="34" spans="1:9" ht="15.75" x14ac:dyDescent="0.25">
      <c r="A34" s="25" t="s">
        <v>18</v>
      </c>
      <c r="B34" s="26">
        <f>SUM(B26:B33)</f>
        <v>35.533935999999997</v>
      </c>
      <c r="C34" s="26">
        <f>SUM(C26:C33)</f>
        <v>30.090439199999999</v>
      </c>
      <c r="D34" s="31">
        <f t="shared" ref="D34" si="12">ROUND(B34-C34,2)</f>
        <v>5.44</v>
      </c>
      <c r="E34" s="23">
        <f t="shared" si="9"/>
        <v>0.15309308825231185</v>
      </c>
      <c r="F34" s="28"/>
      <c r="G34" s="28"/>
      <c r="H34" s="28"/>
      <c r="I34" s="28"/>
    </row>
  </sheetData>
  <mergeCells count="5">
    <mergeCell ref="J6:J7"/>
    <mergeCell ref="D5:D7"/>
    <mergeCell ref="G5:G7"/>
    <mergeCell ref="F5:F7"/>
    <mergeCell ref="I5:I7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AE784-38E8-4CC7-B3E4-920247B15DDB}">
  <dimension ref="A1:J24"/>
  <sheetViews>
    <sheetView zoomScaleNormal="100" workbookViewId="0">
      <selection activeCell="C12" sqref="C12"/>
    </sheetView>
  </sheetViews>
  <sheetFormatPr defaultColWidth="14.140625" defaultRowHeight="15" x14ac:dyDescent="0.25"/>
  <cols>
    <col min="1" max="1" width="3.85546875" customWidth="1"/>
    <col min="2" max="2" width="25" bestFit="1" customWidth="1"/>
    <col min="3" max="3" width="19.5703125" style="1" bestFit="1" customWidth="1"/>
    <col min="4" max="4" width="18.42578125" style="1" customWidth="1"/>
    <col min="5" max="5" width="16.5703125" style="19" bestFit="1" customWidth="1"/>
    <col min="6" max="6" width="13.28515625" style="19" customWidth="1"/>
    <col min="7" max="7" width="15.85546875" bestFit="1" customWidth="1"/>
    <col min="8" max="8" width="13.42578125" bestFit="1" customWidth="1"/>
    <col min="9" max="9" width="15.28515625" bestFit="1" customWidth="1"/>
  </cols>
  <sheetData>
    <row r="1" spans="1:10" s="34" customFormat="1" ht="49.5" x14ac:dyDescent="0.25">
      <c r="A1" s="32" t="s">
        <v>20</v>
      </c>
      <c r="B1" s="32" t="s">
        <v>1</v>
      </c>
      <c r="C1" s="33" t="s">
        <v>142</v>
      </c>
      <c r="D1" s="33" t="s">
        <v>143</v>
      </c>
      <c r="E1" s="33" t="s">
        <v>84</v>
      </c>
      <c r="F1" s="33" t="s">
        <v>85</v>
      </c>
      <c r="G1" s="33" t="s">
        <v>21</v>
      </c>
      <c r="H1" s="33" t="s">
        <v>22</v>
      </c>
    </row>
    <row r="2" spans="1:10" ht="16.5" x14ac:dyDescent="0.3">
      <c r="A2" s="35">
        <v>1</v>
      </c>
      <c r="B2" s="36" t="s">
        <v>8</v>
      </c>
      <c r="C2" s="37">
        <f>'Land, Stamp Duty and appro cost'!F9</f>
        <v>179848026</v>
      </c>
      <c r="D2" s="37">
        <f t="shared" ref="D2:F8" si="0">C2/10^7</f>
        <v>17.984802599999998</v>
      </c>
      <c r="E2" s="37">
        <v>179848026</v>
      </c>
      <c r="F2" s="37">
        <f t="shared" si="0"/>
        <v>17.984802599999998</v>
      </c>
      <c r="G2" s="38">
        <f>C2-E2</f>
        <v>0</v>
      </c>
      <c r="H2" s="38">
        <f>G2/10^7</f>
        <v>0</v>
      </c>
    </row>
    <row r="3" spans="1:10" ht="16.5" x14ac:dyDescent="0.3">
      <c r="A3" s="35">
        <v>2</v>
      </c>
      <c r="B3" s="39" t="s">
        <v>23</v>
      </c>
      <c r="C3" s="40">
        <f>ROUND('Construction Cost'!F22,0)</f>
        <v>98235577</v>
      </c>
      <c r="D3" s="37">
        <f t="shared" si="0"/>
        <v>9.8235577000000003</v>
      </c>
      <c r="E3" s="40">
        <v>59453019</v>
      </c>
      <c r="F3" s="37">
        <f t="shared" si="0"/>
        <v>5.9453018999999996</v>
      </c>
      <c r="G3" s="38">
        <f t="shared" ref="G3:G7" si="1">C3-E3</f>
        <v>38782558</v>
      </c>
      <c r="H3" s="38">
        <f t="shared" ref="H3:H5" si="2">G3/10^7</f>
        <v>3.8782557999999998</v>
      </c>
      <c r="I3" s="1">
        <v>127278700</v>
      </c>
      <c r="J3" s="2">
        <f>G3/I3*100</f>
        <v>30.470579916356783</v>
      </c>
    </row>
    <row r="4" spans="1:10" ht="16.5" x14ac:dyDescent="0.3">
      <c r="A4" s="35">
        <v>3</v>
      </c>
      <c r="B4" s="41" t="s">
        <v>24</v>
      </c>
      <c r="C4" s="42">
        <f>'Land, Stamp Duty and appro cost'!G23</f>
        <v>53077865</v>
      </c>
      <c r="D4" s="37">
        <f t="shared" si="0"/>
        <v>5.3077864999999997</v>
      </c>
      <c r="E4" s="42">
        <v>51394540</v>
      </c>
      <c r="F4" s="37">
        <f t="shared" si="0"/>
        <v>5.1394539999999997</v>
      </c>
      <c r="G4" s="38">
        <f t="shared" si="1"/>
        <v>1683325</v>
      </c>
      <c r="H4" s="38">
        <f t="shared" si="2"/>
        <v>0.1683325</v>
      </c>
    </row>
    <row r="5" spans="1:10" ht="16.5" x14ac:dyDescent="0.3">
      <c r="A5" s="35">
        <v>4</v>
      </c>
      <c r="B5" s="43" t="s">
        <v>25</v>
      </c>
      <c r="C5" s="44">
        <f>ROUND('Professional Charges'!B16,0)</f>
        <v>1705306</v>
      </c>
      <c r="D5" s="37">
        <f t="shared" si="0"/>
        <v>0.1705306</v>
      </c>
      <c r="E5" s="44">
        <v>1401427</v>
      </c>
      <c r="F5" s="37">
        <f t="shared" si="0"/>
        <v>0.14014270000000001</v>
      </c>
      <c r="G5" s="38">
        <f t="shared" si="1"/>
        <v>303879</v>
      </c>
      <c r="H5" s="38">
        <f t="shared" si="2"/>
        <v>3.0387899999999999E-2</v>
      </c>
    </row>
    <row r="6" spans="1:10" ht="16.5" x14ac:dyDescent="0.3">
      <c r="A6" s="35">
        <v>5</v>
      </c>
      <c r="B6" s="39" t="s">
        <v>26</v>
      </c>
      <c r="C6" s="40">
        <f>ROUND('Admin Cost'!F40,0)</f>
        <v>10918498</v>
      </c>
      <c r="D6" s="37">
        <f t="shared" si="0"/>
        <v>1.0918498000000001</v>
      </c>
      <c r="E6" s="40">
        <v>6474663</v>
      </c>
      <c r="F6" s="37">
        <f t="shared" si="0"/>
        <v>0.64746630000000005</v>
      </c>
      <c r="G6" s="38">
        <f t="shared" si="1"/>
        <v>4443835</v>
      </c>
      <c r="H6" s="38">
        <f t="shared" ref="H6:H8" si="3">G6/10^7</f>
        <v>0.44438349999999999</v>
      </c>
    </row>
    <row r="7" spans="1:10" ht="16.5" x14ac:dyDescent="0.3">
      <c r="A7" s="35">
        <v>6</v>
      </c>
      <c r="B7" s="39" t="s">
        <v>27</v>
      </c>
      <c r="C7" s="40">
        <f>ROUND('Marketing Cost'!B19,0)</f>
        <v>9922101</v>
      </c>
      <c r="D7" s="37">
        <f t="shared" si="0"/>
        <v>0.99221009999999998</v>
      </c>
      <c r="E7" s="40">
        <v>2332717</v>
      </c>
      <c r="F7" s="37">
        <f t="shared" si="0"/>
        <v>0.2332717</v>
      </c>
      <c r="G7" s="38">
        <f t="shared" si="1"/>
        <v>7589384</v>
      </c>
      <c r="H7" s="38">
        <f t="shared" si="3"/>
        <v>0.75893840000000001</v>
      </c>
    </row>
    <row r="8" spans="1:10" ht="16.5" x14ac:dyDescent="0.3">
      <c r="A8" s="35">
        <v>7</v>
      </c>
      <c r="B8" s="43" t="s">
        <v>28</v>
      </c>
      <c r="C8" s="44">
        <f>Interest!C14:C14</f>
        <v>1631987</v>
      </c>
      <c r="D8" s="37">
        <f t="shared" si="0"/>
        <v>0.1631987</v>
      </c>
      <c r="E8" s="44">
        <v>0</v>
      </c>
      <c r="F8" s="37">
        <f t="shared" si="0"/>
        <v>0</v>
      </c>
      <c r="G8" s="38">
        <f>C8-E8</f>
        <v>1631987</v>
      </c>
      <c r="H8" s="38">
        <f t="shared" si="3"/>
        <v>0.1631987</v>
      </c>
    </row>
    <row r="9" spans="1:10" ht="16.5" x14ac:dyDescent="0.3">
      <c r="A9" s="35"/>
      <c r="B9" s="45" t="s">
        <v>18</v>
      </c>
      <c r="C9" s="46">
        <f>SUM(C2:C8)</f>
        <v>355339360</v>
      </c>
      <c r="D9" s="46">
        <f>SUM(D2:D8)</f>
        <v>35.533935999999997</v>
      </c>
      <c r="E9" s="46">
        <f>SUM(E2:E8)</f>
        <v>300904392</v>
      </c>
      <c r="F9" s="46">
        <f>SUM(F2:F8)</f>
        <v>30.090439199999999</v>
      </c>
      <c r="G9" s="47">
        <f t="shared" ref="G9:H9" si="4">SUM(G2:G8)</f>
        <v>54434968</v>
      </c>
      <c r="H9" s="47">
        <f t="shared" si="4"/>
        <v>5.4434967999999992</v>
      </c>
    </row>
    <row r="11" spans="1:10" x14ac:dyDescent="0.25">
      <c r="C11" s="1">
        <v>35000000</v>
      </c>
    </row>
    <row r="12" spans="1:10" x14ac:dyDescent="0.25">
      <c r="C12" s="1">
        <f>C11-C8</f>
        <v>33368013</v>
      </c>
      <c r="D12"/>
      <c r="E12"/>
      <c r="F12"/>
    </row>
    <row r="13" spans="1:10" x14ac:dyDescent="0.25">
      <c r="D13"/>
      <c r="E13"/>
      <c r="F13"/>
    </row>
    <row r="14" spans="1:10" x14ac:dyDescent="0.25">
      <c r="C14" s="1">
        <f>SUM(C3:C7)</f>
        <v>173859347</v>
      </c>
      <c r="D14" s="1">
        <f t="shared" ref="D14:H14" si="5">SUM(D3:D7)</f>
        <v>17.3859347</v>
      </c>
      <c r="E14" s="1">
        <f t="shared" si="5"/>
        <v>121056366</v>
      </c>
      <c r="F14" s="1">
        <f t="shared" si="5"/>
        <v>12.105636599999999</v>
      </c>
      <c r="G14" s="1">
        <f t="shared" si="5"/>
        <v>52802981</v>
      </c>
      <c r="H14" s="1">
        <f t="shared" si="5"/>
        <v>5.2802980999999996</v>
      </c>
    </row>
    <row r="15" spans="1:10" x14ac:dyDescent="0.25">
      <c r="D15"/>
      <c r="E15"/>
      <c r="F15"/>
    </row>
    <row r="16" spans="1:10" x14ac:dyDescent="0.25">
      <c r="D16"/>
      <c r="E16"/>
      <c r="F16"/>
    </row>
    <row r="17" spans="4:6" x14ac:dyDescent="0.25">
      <c r="D17"/>
      <c r="E17"/>
      <c r="F17"/>
    </row>
    <row r="18" spans="4:6" x14ac:dyDescent="0.25">
      <c r="D18"/>
      <c r="E18"/>
      <c r="F18"/>
    </row>
    <row r="19" spans="4:6" x14ac:dyDescent="0.25">
      <c r="D19"/>
      <c r="E19"/>
      <c r="F19"/>
    </row>
    <row r="20" spans="4:6" x14ac:dyDescent="0.25">
      <c r="D20"/>
      <c r="E20"/>
      <c r="F20"/>
    </row>
    <row r="21" spans="4:6" x14ac:dyDescent="0.25">
      <c r="D21"/>
      <c r="E21"/>
      <c r="F21"/>
    </row>
    <row r="22" spans="4:6" x14ac:dyDescent="0.25">
      <c r="D22"/>
      <c r="E22"/>
      <c r="F22"/>
    </row>
    <row r="23" spans="4:6" x14ac:dyDescent="0.25">
      <c r="D23"/>
      <c r="E23"/>
      <c r="F23"/>
    </row>
    <row r="24" spans="4:6" x14ac:dyDescent="0.25">
      <c r="D24"/>
      <c r="E24"/>
      <c r="F2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20A23-ED2A-43F0-A20F-076AF6DF91F4}">
  <dimension ref="A1:K926"/>
  <sheetViews>
    <sheetView topLeftCell="A4" workbookViewId="0">
      <selection activeCell="G27" sqref="G27"/>
    </sheetView>
  </sheetViews>
  <sheetFormatPr defaultColWidth="14.42578125" defaultRowHeight="15" x14ac:dyDescent="0.25"/>
  <cols>
    <col min="1" max="1" width="6.85546875" style="50" customWidth="1"/>
    <col min="2" max="2" width="11.42578125" style="82" customWidth="1"/>
    <col min="3" max="3" width="13.5703125" style="50" bestFit="1" customWidth="1"/>
    <col min="4" max="4" width="15.28515625" style="82" bestFit="1" customWidth="1"/>
    <col min="5" max="6" width="17" style="50" bestFit="1" customWidth="1"/>
    <col min="7" max="7" width="16.5703125" style="50" customWidth="1"/>
    <col min="8" max="8" width="17.42578125" style="50" customWidth="1"/>
    <col min="9" max="9" width="14.28515625" style="50" customWidth="1"/>
    <col min="10" max="10" width="12.42578125" style="50" customWidth="1"/>
    <col min="11" max="11" width="15.28515625" style="50" customWidth="1"/>
    <col min="12" max="19" width="8.7109375" style="50" customWidth="1"/>
    <col min="20" max="16384" width="14.42578125" style="50"/>
  </cols>
  <sheetData>
    <row r="1" spans="1:11" x14ac:dyDescent="0.25">
      <c r="A1" s="111" t="s">
        <v>69</v>
      </c>
      <c r="B1" s="111"/>
      <c r="C1" s="111"/>
      <c r="D1" s="111"/>
      <c r="E1" s="111"/>
      <c r="F1" s="111"/>
      <c r="G1" s="49"/>
      <c r="H1" s="49"/>
      <c r="I1" s="49"/>
      <c r="J1" s="49"/>
      <c r="K1" s="49"/>
    </row>
    <row r="2" spans="1:11" s="72" customFormat="1" ht="30" x14ac:dyDescent="0.25">
      <c r="A2" s="69" t="s">
        <v>20</v>
      </c>
      <c r="B2" s="69" t="s">
        <v>41</v>
      </c>
      <c r="C2" s="69" t="s">
        <v>0</v>
      </c>
      <c r="D2" s="70" t="s">
        <v>1</v>
      </c>
      <c r="E2" s="70" t="s">
        <v>40</v>
      </c>
      <c r="F2" s="70" t="s">
        <v>42</v>
      </c>
      <c r="G2" s="71"/>
      <c r="H2" s="71"/>
      <c r="I2" s="71"/>
      <c r="J2" s="71"/>
      <c r="K2" s="71"/>
    </row>
    <row r="3" spans="1:11" ht="15" customHeight="1" x14ac:dyDescent="0.25">
      <c r="A3" s="73">
        <v>1</v>
      </c>
      <c r="B3" s="112" t="s">
        <v>70</v>
      </c>
      <c r="C3" s="115" t="s">
        <v>71</v>
      </c>
      <c r="D3" s="74" t="s">
        <v>72</v>
      </c>
      <c r="E3" s="75">
        <v>167163960.59999999</v>
      </c>
      <c r="F3" s="75">
        <f>E3</f>
        <v>167163960.59999999</v>
      </c>
      <c r="G3" s="49"/>
      <c r="H3" s="49">
        <f>169409813</f>
        <v>169409813</v>
      </c>
      <c r="I3" s="49"/>
      <c r="J3" s="49"/>
      <c r="K3" s="49"/>
    </row>
    <row r="4" spans="1:11" x14ac:dyDescent="0.25">
      <c r="A4" s="73">
        <v>2</v>
      </c>
      <c r="B4" s="113"/>
      <c r="C4" s="116"/>
      <c r="D4" s="74" t="s">
        <v>29</v>
      </c>
      <c r="E4" s="75">
        <v>8358500</v>
      </c>
      <c r="F4" s="75">
        <f t="shared" ref="F4:F7" si="0">E4</f>
        <v>8358500</v>
      </c>
      <c r="G4" s="49"/>
      <c r="H4" s="49">
        <v>8388500</v>
      </c>
      <c r="I4" s="49"/>
      <c r="J4" s="49"/>
      <c r="K4" s="49"/>
    </row>
    <row r="5" spans="1:11" x14ac:dyDescent="0.25">
      <c r="A5" s="73">
        <v>3</v>
      </c>
      <c r="B5" s="113"/>
      <c r="C5" s="116"/>
      <c r="D5" s="118" t="s">
        <v>30</v>
      </c>
      <c r="E5" s="75">
        <v>30000</v>
      </c>
      <c r="F5" s="75">
        <f t="shared" si="0"/>
        <v>30000</v>
      </c>
      <c r="G5" s="49"/>
      <c r="H5" s="49"/>
      <c r="I5" s="49"/>
      <c r="J5" s="49"/>
      <c r="K5" s="49"/>
    </row>
    <row r="6" spans="1:11" x14ac:dyDescent="0.25">
      <c r="A6" s="73">
        <v>4</v>
      </c>
      <c r="B6" s="113"/>
      <c r="C6" s="116"/>
      <c r="D6" s="118"/>
      <c r="E6" s="75">
        <v>800</v>
      </c>
      <c r="F6" s="75">
        <f t="shared" si="0"/>
        <v>800</v>
      </c>
      <c r="G6" s="49"/>
      <c r="H6" s="49">
        <v>2113917</v>
      </c>
      <c r="I6" s="49"/>
      <c r="J6" s="49"/>
      <c r="K6" s="49"/>
    </row>
    <row r="7" spans="1:11" x14ac:dyDescent="0.25">
      <c r="A7" s="73">
        <v>5</v>
      </c>
      <c r="B7" s="113"/>
      <c r="C7" s="116"/>
      <c r="D7" s="76" t="s">
        <v>73</v>
      </c>
      <c r="E7" s="75">
        <v>2393870.38</v>
      </c>
      <c r="F7" s="75">
        <f t="shared" si="0"/>
        <v>2393870.38</v>
      </c>
      <c r="G7" s="49"/>
      <c r="H7" s="49"/>
      <c r="I7" s="49"/>
      <c r="J7" s="49"/>
      <c r="K7" s="49"/>
    </row>
    <row r="8" spans="1:11" x14ac:dyDescent="0.25">
      <c r="A8" s="73">
        <v>6</v>
      </c>
      <c r="B8" s="114"/>
      <c r="C8" s="117"/>
      <c r="D8" s="76" t="s">
        <v>74</v>
      </c>
      <c r="E8" s="75">
        <f>150447.56+150447.56+1600000</f>
        <v>1900895.12</v>
      </c>
      <c r="F8" s="75">
        <f>E8</f>
        <v>1900895.12</v>
      </c>
      <c r="G8" s="49"/>
      <c r="H8" s="49"/>
      <c r="I8" s="49"/>
      <c r="J8" s="49"/>
      <c r="K8" s="49"/>
    </row>
    <row r="9" spans="1:11" x14ac:dyDescent="0.25">
      <c r="A9" s="119" t="s">
        <v>31</v>
      </c>
      <c r="B9" s="120"/>
      <c r="C9" s="120"/>
      <c r="D9" s="121"/>
      <c r="E9" s="77">
        <f>ROUND(SUM(E3:E8),0)</f>
        <v>179848026</v>
      </c>
      <c r="F9" s="77">
        <f>ROUND(SUM(F3:F8),0)</f>
        <v>179848026</v>
      </c>
      <c r="G9" s="49"/>
      <c r="H9" s="49"/>
      <c r="I9" s="49"/>
      <c r="J9" s="49"/>
      <c r="K9" s="49"/>
    </row>
    <row r="10" spans="1:11" x14ac:dyDescent="0.25">
      <c r="B10" s="78"/>
      <c r="D10" s="79"/>
      <c r="E10" s="49"/>
      <c r="F10" s="49"/>
      <c r="G10" s="49"/>
      <c r="H10" s="49"/>
      <c r="I10" s="49"/>
      <c r="J10" s="49"/>
      <c r="K10" s="49"/>
    </row>
    <row r="11" spans="1:11" x14ac:dyDescent="0.25">
      <c r="B11" s="78"/>
      <c r="D11" s="79"/>
      <c r="E11" s="49"/>
      <c r="F11" s="49"/>
      <c r="G11" s="49"/>
      <c r="H11" s="49"/>
      <c r="I11" s="49"/>
      <c r="J11" s="49"/>
      <c r="K11" s="49"/>
    </row>
    <row r="12" spans="1:11" x14ac:dyDescent="0.25">
      <c r="B12" s="78"/>
      <c r="D12" s="79"/>
      <c r="E12" s="49"/>
      <c r="F12" s="49"/>
      <c r="G12" s="49"/>
      <c r="H12" s="49"/>
      <c r="I12" s="49"/>
      <c r="J12" s="49"/>
      <c r="K12" s="49"/>
    </row>
    <row r="13" spans="1:11" x14ac:dyDescent="0.25">
      <c r="B13" s="78"/>
      <c r="D13" s="79"/>
      <c r="E13" s="49"/>
      <c r="F13" s="49"/>
      <c r="G13" s="49"/>
      <c r="H13" s="49"/>
      <c r="I13" s="49"/>
      <c r="J13" s="49"/>
      <c r="K13" s="49"/>
    </row>
    <row r="14" spans="1:11" x14ac:dyDescent="0.25">
      <c r="B14" s="78"/>
      <c r="D14" s="79"/>
      <c r="E14" s="49"/>
      <c r="F14" s="49"/>
      <c r="G14" s="49"/>
      <c r="H14" s="49"/>
      <c r="I14" s="49"/>
      <c r="J14" s="49"/>
      <c r="K14" s="49"/>
    </row>
    <row r="15" spans="1:11" x14ac:dyDescent="0.25">
      <c r="A15" s="122" t="s">
        <v>75</v>
      </c>
      <c r="B15" s="122"/>
      <c r="C15" s="122"/>
      <c r="D15" s="122"/>
      <c r="E15" s="122"/>
      <c r="F15" s="49"/>
      <c r="G15" s="49"/>
      <c r="H15" s="49"/>
      <c r="I15" s="49"/>
      <c r="J15" s="49"/>
    </row>
    <row r="16" spans="1:11" s="72" customFormat="1" x14ac:dyDescent="0.25">
      <c r="A16" s="69" t="s">
        <v>20</v>
      </c>
      <c r="B16" s="69" t="s">
        <v>0</v>
      </c>
      <c r="C16" s="70" t="s">
        <v>1</v>
      </c>
      <c r="D16" s="70" t="s">
        <v>40</v>
      </c>
      <c r="E16" s="70" t="s">
        <v>42</v>
      </c>
      <c r="F16" s="70" t="s">
        <v>42</v>
      </c>
      <c r="G16" s="70" t="s">
        <v>42</v>
      </c>
      <c r="H16" s="80" t="s">
        <v>76</v>
      </c>
      <c r="I16" s="71"/>
    </row>
    <row r="17" spans="1:11" ht="45" x14ac:dyDescent="0.25">
      <c r="A17" s="73">
        <v>1</v>
      </c>
      <c r="B17" s="81" t="s">
        <v>77</v>
      </c>
      <c r="C17" s="74" t="s">
        <v>78</v>
      </c>
      <c r="D17" s="99">
        <v>0</v>
      </c>
      <c r="E17" s="75">
        <v>0</v>
      </c>
      <c r="F17" s="75">
        <v>0</v>
      </c>
      <c r="G17" s="75">
        <f>E17+F17</f>
        <v>0</v>
      </c>
      <c r="H17" s="98">
        <f>D17-G17</f>
        <v>0</v>
      </c>
      <c r="I17" s="49"/>
    </row>
    <row r="18" spans="1:11" ht="45" x14ac:dyDescent="0.25">
      <c r="A18" s="73">
        <v>2</v>
      </c>
      <c r="B18" s="81" t="s">
        <v>79</v>
      </c>
      <c r="C18" s="74" t="s">
        <v>78</v>
      </c>
      <c r="D18" s="99">
        <v>9002219</v>
      </c>
      <c r="E18" s="95">
        <f>6457452+44767</f>
        <v>6502219</v>
      </c>
      <c r="F18" s="96">
        <v>1531526</v>
      </c>
      <c r="G18" s="75">
        <f t="shared" ref="G18:G22" si="1">E18+F18</f>
        <v>8033745</v>
      </c>
      <c r="H18" s="98">
        <f>D18-G18</f>
        <v>968474</v>
      </c>
      <c r="I18" s="49"/>
    </row>
    <row r="19" spans="1:11" x14ac:dyDescent="0.25">
      <c r="A19" s="73">
        <v>3</v>
      </c>
      <c r="B19" s="81" t="s">
        <v>79</v>
      </c>
      <c r="C19" s="74" t="s">
        <v>80</v>
      </c>
      <c r="D19" s="99">
        <v>3601596</v>
      </c>
      <c r="E19" s="97">
        <v>3601596</v>
      </c>
      <c r="F19" s="96"/>
      <c r="G19" s="75">
        <f t="shared" si="1"/>
        <v>3601596</v>
      </c>
      <c r="H19" s="98">
        <f t="shared" ref="H19:H22" si="2">D19-G19</f>
        <v>0</v>
      </c>
      <c r="I19" s="49"/>
    </row>
    <row r="20" spans="1:11" x14ac:dyDescent="0.25">
      <c r="A20" s="73">
        <v>4</v>
      </c>
      <c r="B20" s="81" t="s">
        <v>81</v>
      </c>
      <c r="C20" s="74" t="s">
        <v>82</v>
      </c>
      <c r="D20" s="99">
        <v>136049.5</v>
      </c>
      <c r="E20" s="95">
        <v>136049.5</v>
      </c>
      <c r="F20" s="96"/>
      <c r="G20" s="75">
        <f t="shared" si="1"/>
        <v>136049.5</v>
      </c>
      <c r="H20" s="98">
        <f t="shared" si="2"/>
        <v>0</v>
      </c>
      <c r="I20" s="49"/>
    </row>
    <row r="21" spans="1:11" x14ac:dyDescent="0.25">
      <c r="A21" s="73">
        <v>5</v>
      </c>
      <c r="B21" s="81" t="s">
        <v>81</v>
      </c>
      <c r="C21" s="74" t="s">
        <v>82</v>
      </c>
      <c r="D21" s="99">
        <v>2157984.1100000003</v>
      </c>
      <c r="E21" s="95">
        <v>1657984.11</v>
      </c>
      <c r="F21" s="96">
        <v>151799.79999999999</v>
      </c>
      <c r="G21" s="75">
        <f t="shared" si="1"/>
        <v>1809783.9100000001</v>
      </c>
      <c r="H21" s="98">
        <f t="shared" si="2"/>
        <v>348200.20000000019</v>
      </c>
      <c r="I21" s="49"/>
    </row>
    <row r="22" spans="1:11" ht="30" x14ac:dyDescent="0.25">
      <c r="A22" s="73">
        <v>6</v>
      </c>
      <c r="B22" s="81" t="s">
        <v>77</v>
      </c>
      <c r="C22" s="74" t="s">
        <v>83</v>
      </c>
      <c r="D22" s="99">
        <v>39496691</v>
      </c>
      <c r="E22" s="97">
        <v>39496691</v>
      </c>
      <c r="F22" s="96"/>
      <c r="G22" s="75">
        <f t="shared" si="1"/>
        <v>39496691</v>
      </c>
      <c r="H22" s="98">
        <f t="shared" si="2"/>
        <v>0</v>
      </c>
      <c r="I22" s="49"/>
    </row>
    <row r="23" spans="1:11" x14ac:dyDescent="0.25">
      <c r="A23" s="110" t="s">
        <v>31</v>
      </c>
      <c r="B23" s="110"/>
      <c r="C23" s="110"/>
      <c r="D23" s="77">
        <f>ROUND(SUM(D17:D22),0)</f>
        <v>54394540</v>
      </c>
      <c r="E23" s="77">
        <f t="shared" ref="E23:H23" si="3">ROUND(SUM(E17:E22),0)</f>
        <v>51394540</v>
      </c>
      <c r="F23" s="77">
        <f t="shared" si="3"/>
        <v>1683326</v>
      </c>
      <c r="G23" s="77">
        <f t="shared" si="3"/>
        <v>53077865</v>
      </c>
      <c r="H23" s="77">
        <f t="shared" si="3"/>
        <v>1316674</v>
      </c>
      <c r="I23" s="49"/>
    </row>
    <row r="24" spans="1:11" x14ac:dyDescent="0.25">
      <c r="B24" s="78"/>
      <c r="D24" s="79"/>
      <c r="E24" s="49"/>
      <c r="F24" s="49"/>
      <c r="G24" s="49"/>
      <c r="H24" s="49"/>
      <c r="I24" s="49"/>
      <c r="J24" s="49"/>
      <c r="K24" s="49"/>
    </row>
    <row r="25" spans="1:11" x14ac:dyDescent="0.25">
      <c r="B25" s="78"/>
      <c r="D25" s="79"/>
      <c r="E25" s="49"/>
      <c r="F25" s="49"/>
      <c r="G25" s="49"/>
      <c r="H25" s="49"/>
      <c r="I25" s="49"/>
      <c r="J25" s="49"/>
      <c r="K25" s="49"/>
    </row>
    <row r="26" spans="1:11" x14ac:dyDescent="0.25">
      <c r="B26" s="78"/>
      <c r="D26" s="79"/>
      <c r="E26" s="49"/>
      <c r="F26" s="49"/>
      <c r="G26" s="49"/>
      <c r="H26" s="49"/>
      <c r="I26" s="49"/>
      <c r="J26" s="49"/>
      <c r="K26" s="49"/>
    </row>
    <row r="27" spans="1:11" x14ac:dyDescent="0.25">
      <c r="B27" s="78"/>
      <c r="D27" s="79"/>
      <c r="E27" s="49"/>
      <c r="F27" s="49"/>
      <c r="G27" s="49"/>
      <c r="H27" s="49"/>
      <c r="I27" s="49"/>
      <c r="J27" s="49"/>
      <c r="K27" s="49"/>
    </row>
    <row r="28" spans="1:11" x14ac:dyDescent="0.25">
      <c r="B28" s="78"/>
      <c r="D28" s="79"/>
      <c r="E28" s="49"/>
      <c r="F28" s="49"/>
      <c r="G28" s="49"/>
      <c r="H28" s="49"/>
      <c r="I28" s="49"/>
      <c r="J28" s="49"/>
      <c r="K28" s="49"/>
    </row>
    <row r="29" spans="1:11" x14ac:dyDescent="0.25">
      <c r="B29" s="78"/>
      <c r="D29" s="79"/>
      <c r="E29" s="49"/>
      <c r="F29" s="49"/>
      <c r="G29" s="49"/>
      <c r="H29" s="49"/>
      <c r="I29" s="49"/>
      <c r="J29" s="49"/>
      <c r="K29" s="49"/>
    </row>
    <row r="30" spans="1:11" x14ac:dyDescent="0.25">
      <c r="B30" s="78"/>
      <c r="D30" s="79"/>
      <c r="E30" s="49"/>
      <c r="F30" s="49"/>
      <c r="G30" s="49"/>
      <c r="H30" s="49"/>
      <c r="I30" s="49"/>
      <c r="J30" s="49"/>
      <c r="K30" s="49"/>
    </row>
    <row r="31" spans="1:11" x14ac:dyDescent="0.25">
      <c r="B31" s="78"/>
      <c r="D31" s="79"/>
      <c r="E31" s="49"/>
      <c r="F31" s="49"/>
      <c r="G31" s="49"/>
      <c r="H31" s="49"/>
      <c r="I31" s="49"/>
      <c r="J31" s="49"/>
      <c r="K31" s="49"/>
    </row>
    <row r="32" spans="1:11" x14ac:dyDescent="0.25">
      <c r="B32" s="78"/>
      <c r="D32" s="79"/>
      <c r="E32" s="49"/>
      <c r="F32" s="49"/>
      <c r="G32" s="49"/>
      <c r="H32" s="49"/>
      <c r="I32" s="49"/>
      <c r="J32" s="49"/>
      <c r="K32" s="49"/>
    </row>
    <row r="33" spans="2:11" x14ac:dyDescent="0.25">
      <c r="B33" s="78"/>
      <c r="D33" s="79"/>
      <c r="E33" s="49"/>
      <c r="F33" s="49"/>
      <c r="G33" s="49"/>
      <c r="H33" s="49"/>
      <c r="I33" s="49"/>
      <c r="J33" s="49"/>
      <c r="K33" s="49"/>
    </row>
    <row r="34" spans="2:11" x14ac:dyDescent="0.25">
      <c r="B34" s="78"/>
      <c r="D34" s="79"/>
      <c r="E34" s="49"/>
      <c r="F34" s="49"/>
      <c r="G34" s="49"/>
      <c r="H34" s="49"/>
      <c r="I34" s="49"/>
      <c r="J34" s="49"/>
      <c r="K34" s="49"/>
    </row>
    <row r="35" spans="2:11" x14ac:dyDescent="0.25">
      <c r="B35" s="78"/>
      <c r="D35" s="79"/>
      <c r="E35" s="49"/>
      <c r="F35" s="49"/>
      <c r="G35" s="49"/>
      <c r="H35" s="49"/>
      <c r="I35" s="49"/>
      <c r="J35" s="49"/>
      <c r="K35" s="49"/>
    </row>
    <row r="36" spans="2:11" x14ac:dyDescent="0.25">
      <c r="B36" s="78"/>
      <c r="D36" s="79"/>
      <c r="E36" s="49"/>
      <c r="F36" s="49"/>
      <c r="G36" s="49"/>
      <c r="H36" s="49"/>
      <c r="I36" s="49"/>
      <c r="J36" s="49"/>
      <c r="K36" s="49"/>
    </row>
    <row r="37" spans="2:11" x14ac:dyDescent="0.25">
      <c r="B37" s="78"/>
      <c r="D37" s="79"/>
      <c r="E37" s="49"/>
      <c r="F37" s="49"/>
      <c r="G37" s="49"/>
      <c r="H37" s="49"/>
      <c r="I37" s="49"/>
      <c r="J37" s="49"/>
      <c r="K37" s="49"/>
    </row>
    <row r="38" spans="2:11" x14ac:dyDescent="0.25">
      <c r="B38" s="78"/>
      <c r="D38" s="79"/>
      <c r="E38" s="49"/>
      <c r="F38" s="49"/>
      <c r="G38" s="49"/>
      <c r="H38" s="49"/>
      <c r="I38" s="49"/>
      <c r="J38" s="49"/>
      <c r="K38" s="49"/>
    </row>
    <row r="39" spans="2:11" x14ac:dyDescent="0.25">
      <c r="B39" s="78"/>
      <c r="D39" s="79"/>
      <c r="E39" s="49"/>
      <c r="F39" s="49"/>
      <c r="G39" s="49"/>
      <c r="H39" s="49"/>
      <c r="I39" s="49"/>
      <c r="J39" s="49"/>
      <c r="K39" s="49"/>
    </row>
    <row r="40" spans="2:11" x14ac:dyDescent="0.25">
      <c r="B40" s="78"/>
      <c r="D40" s="79"/>
      <c r="E40" s="49"/>
      <c r="F40" s="49"/>
      <c r="G40" s="49"/>
      <c r="H40" s="49"/>
      <c r="I40" s="49"/>
      <c r="J40" s="49"/>
      <c r="K40" s="49"/>
    </row>
    <row r="41" spans="2:11" x14ac:dyDescent="0.25">
      <c r="B41" s="78"/>
      <c r="D41" s="79"/>
      <c r="E41" s="49"/>
      <c r="F41" s="49"/>
      <c r="G41" s="49"/>
      <c r="H41" s="49"/>
      <c r="I41" s="49"/>
      <c r="J41" s="49"/>
      <c r="K41" s="49"/>
    </row>
    <row r="42" spans="2:11" x14ac:dyDescent="0.25">
      <c r="B42" s="78"/>
      <c r="D42" s="79"/>
      <c r="E42" s="49"/>
      <c r="F42" s="49"/>
      <c r="G42" s="49"/>
      <c r="H42" s="49"/>
      <c r="I42" s="49"/>
      <c r="J42" s="49"/>
      <c r="K42" s="49"/>
    </row>
    <row r="43" spans="2:11" x14ac:dyDescent="0.25">
      <c r="B43" s="78"/>
      <c r="D43" s="79"/>
      <c r="E43" s="49"/>
      <c r="F43" s="49"/>
      <c r="G43" s="49"/>
      <c r="H43" s="49"/>
      <c r="I43" s="49"/>
      <c r="J43" s="49"/>
      <c r="K43" s="49"/>
    </row>
    <row r="44" spans="2:11" x14ac:dyDescent="0.25">
      <c r="B44" s="78"/>
      <c r="D44" s="79"/>
      <c r="E44" s="49"/>
      <c r="F44" s="49"/>
      <c r="G44" s="49"/>
      <c r="H44" s="49"/>
      <c r="I44" s="49"/>
      <c r="J44" s="49"/>
      <c r="K44" s="49"/>
    </row>
    <row r="45" spans="2:11" x14ac:dyDescent="0.25">
      <c r="B45" s="78"/>
      <c r="D45" s="79"/>
      <c r="E45" s="49"/>
      <c r="F45" s="49"/>
      <c r="G45" s="49"/>
      <c r="H45" s="49"/>
      <c r="I45" s="49"/>
      <c r="J45" s="49"/>
      <c r="K45" s="49"/>
    </row>
    <row r="46" spans="2:11" x14ac:dyDescent="0.25">
      <c r="B46" s="78"/>
      <c r="D46" s="79"/>
      <c r="E46" s="49"/>
      <c r="F46" s="49"/>
      <c r="G46" s="49"/>
      <c r="H46" s="49"/>
      <c r="I46" s="49"/>
      <c r="J46" s="49"/>
      <c r="K46" s="49"/>
    </row>
    <row r="47" spans="2:11" x14ac:dyDescent="0.25">
      <c r="B47" s="78"/>
      <c r="D47" s="79"/>
      <c r="E47" s="49"/>
      <c r="F47" s="49"/>
      <c r="G47" s="49"/>
      <c r="H47" s="49"/>
      <c r="I47" s="49"/>
      <c r="J47" s="49"/>
      <c r="K47" s="49"/>
    </row>
    <row r="48" spans="2:11" x14ac:dyDescent="0.25">
      <c r="B48" s="78"/>
      <c r="D48" s="79"/>
      <c r="E48" s="49"/>
      <c r="F48" s="49"/>
      <c r="G48" s="49"/>
      <c r="H48" s="49"/>
      <c r="I48" s="49"/>
      <c r="J48" s="49"/>
      <c r="K48" s="49"/>
    </row>
    <row r="49" spans="2:11" x14ac:dyDescent="0.25">
      <c r="B49" s="78"/>
      <c r="D49" s="79"/>
      <c r="E49" s="49"/>
      <c r="F49" s="49"/>
      <c r="G49" s="49"/>
      <c r="H49" s="49"/>
      <c r="I49" s="49"/>
      <c r="J49" s="49"/>
      <c r="K49" s="49"/>
    </row>
    <row r="50" spans="2:11" x14ac:dyDescent="0.25">
      <c r="B50" s="78"/>
      <c r="D50" s="79"/>
      <c r="E50" s="49"/>
      <c r="F50" s="49"/>
      <c r="G50" s="49"/>
      <c r="H50" s="49"/>
      <c r="I50" s="49"/>
      <c r="J50" s="49"/>
      <c r="K50" s="49"/>
    </row>
    <row r="51" spans="2:11" x14ac:dyDescent="0.25">
      <c r="B51" s="78"/>
      <c r="D51" s="79"/>
      <c r="E51" s="49"/>
      <c r="F51" s="49"/>
      <c r="G51" s="49"/>
      <c r="H51" s="49"/>
      <c r="I51" s="49"/>
      <c r="J51" s="49"/>
      <c r="K51" s="49"/>
    </row>
    <row r="52" spans="2:11" x14ac:dyDescent="0.25">
      <c r="B52" s="78"/>
      <c r="D52" s="79"/>
      <c r="E52" s="49"/>
      <c r="F52" s="49"/>
      <c r="G52" s="49"/>
      <c r="H52" s="49"/>
      <c r="I52" s="49"/>
      <c r="J52" s="49"/>
      <c r="K52" s="49"/>
    </row>
    <row r="53" spans="2:11" x14ac:dyDescent="0.25">
      <c r="B53" s="78"/>
      <c r="D53" s="79"/>
      <c r="E53" s="49"/>
      <c r="F53" s="49"/>
      <c r="G53" s="49"/>
      <c r="H53" s="49"/>
      <c r="I53" s="49"/>
      <c r="J53" s="49"/>
      <c r="K53" s="49"/>
    </row>
    <row r="54" spans="2:11" x14ac:dyDescent="0.25">
      <c r="B54" s="78"/>
      <c r="D54" s="79"/>
      <c r="E54" s="49"/>
      <c r="F54" s="49"/>
      <c r="G54" s="49"/>
      <c r="H54" s="49"/>
      <c r="I54" s="49"/>
      <c r="J54" s="49"/>
      <c r="K54" s="49"/>
    </row>
    <row r="55" spans="2:11" x14ac:dyDescent="0.25">
      <c r="B55" s="78"/>
      <c r="D55" s="79"/>
      <c r="E55" s="49"/>
      <c r="F55" s="49"/>
      <c r="G55" s="49"/>
      <c r="H55" s="49"/>
      <c r="I55" s="49"/>
      <c r="J55" s="49"/>
      <c r="K55" s="49"/>
    </row>
    <row r="56" spans="2:11" x14ac:dyDescent="0.25">
      <c r="B56" s="78"/>
      <c r="D56" s="79"/>
      <c r="E56" s="49"/>
      <c r="F56" s="49"/>
      <c r="G56" s="49"/>
      <c r="H56" s="49"/>
      <c r="I56" s="49"/>
      <c r="J56" s="49"/>
      <c r="K56" s="49"/>
    </row>
    <row r="57" spans="2:11" x14ac:dyDescent="0.25">
      <c r="B57" s="78"/>
      <c r="D57" s="79"/>
      <c r="E57" s="49"/>
      <c r="F57" s="49"/>
      <c r="G57" s="49"/>
      <c r="H57" s="49"/>
      <c r="I57" s="49"/>
      <c r="J57" s="49"/>
      <c r="K57" s="49"/>
    </row>
    <row r="58" spans="2:11" x14ac:dyDescent="0.25">
      <c r="B58" s="78"/>
      <c r="D58" s="79"/>
      <c r="E58" s="49"/>
      <c r="F58" s="49"/>
      <c r="G58" s="49"/>
      <c r="H58" s="49"/>
      <c r="I58" s="49"/>
      <c r="J58" s="49"/>
      <c r="K58" s="49"/>
    </row>
    <row r="59" spans="2:11" x14ac:dyDescent="0.25">
      <c r="B59" s="78"/>
      <c r="D59" s="79"/>
      <c r="E59" s="49"/>
      <c r="F59" s="49"/>
      <c r="G59" s="49"/>
      <c r="H59" s="49"/>
      <c r="I59" s="49"/>
      <c r="J59" s="49"/>
      <c r="K59" s="49"/>
    </row>
    <row r="60" spans="2:11" x14ac:dyDescent="0.25">
      <c r="B60" s="78"/>
      <c r="D60" s="79"/>
      <c r="E60" s="49"/>
      <c r="F60" s="49"/>
      <c r="G60" s="49"/>
      <c r="H60" s="49"/>
      <c r="I60" s="49"/>
      <c r="J60" s="49"/>
      <c r="K60" s="49"/>
    </row>
    <row r="61" spans="2:11" x14ac:dyDescent="0.25">
      <c r="B61" s="78"/>
      <c r="D61" s="79"/>
      <c r="E61" s="49"/>
      <c r="F61" s="49"/>
      <c r="G61" s="49"/>
      <c r="H61" s="49"/>
      <c r="I61" s="49"/>
      <c r="J61" s="49"/>
      <c r="K61" s="49"/>
    </row>
    <row r="62" spans="2:11" x14ac:dyDescent="0.25">
      <c r="B62" s="78"/>
      <c r="D62" s="79"/>
      <c r="E62" s="49"/>
      <c r="F62" s="49"/>
      <c r="G62" s="49"/>
      <c r="H62" s="49"/>
      <c r="I62" s="49"/>
      <c r="J62" s="49"/>
      <c r="K62" s="49"/>
    </row>
    <row r="63" spans="2:11" x14ac:dyDescent="0.25">
      <c r="B63" s="78"/>
      <c r="D63" s="79"/>
      <c r="E63" s="49"/>
      <c r="F63" s="49"/>
      <c r="G63" s="49"/>
      <c r="H63" s="49"/>
      <c r="I63" s="49"/>
      <c r="J63" s="49"/>
      <c r="K63" s="49"/>
    </row>
    <row r="64" spans="2:11" x14ac:dyDescent="0.25">
      <c r="B64" s="78"/>
      <c r="D64" s="79"/>
      <c r="E64" s="49"/>
      <c r="F64" s="49"/>
      <c r="G64" s="49"/>
      <c r="H64" s="49"/>
      <c r="I64" s="49"/>
      <c r="J64" s="49"/>
      <c r="K64" s="49"/>
    </row>
    <row r="65" spans="2:11" x14ac:dyDescent="0.25">
      <c r="B65" s="78"/>
      <c r="D65" s="79"/>
      <c r="E65" s="49"/>
      <c r="F65" s="49"/>
      <c r="G65" s="49"/>
      <c r="H65" s="49"/>
      <c r="I65" s="49"/>
      <c r="J65" s="49"/>
      <c r="K65" s="49"/>
    </row>
    <row r="66" spans="2:11" x14ac:dyDescent="0.25">
      <c r="B66" s="78"/>
      <c r="D66" s="79"/>
      <c r="E66" s="49"/>
      <c r="F66" s="49"/>
      <c r="G66" s="49"/>
      <c r="H66" s="49"/>
      <c r="I66" s="49"/>
      <c r="J66" s="49"/>
      <c r="K66" s="49"/>
    </row>
    <row r="67" spans="2:11" x14ac:dyDescent="0.25">
      <c r="B67" s="78"/>
      <c r="D67" s="79"/>
      <c r="E67" s="49"/>
      <c r="F67" s="49"/>
      <c r="G67" s="49"/>
      <c r="H67" s="49"/>
      <c r="I67" s="49"/>
      <c r="J67" s="49"/>
      <c r="K67" s="49"/>
    </row>
    <row r="68" spans="2:11" x14ac:dyDescent="0.25">
      <c r="B68" s="78"/>
      <c r="D68" s="79"/>
      <c r="E68" s="49"/>
      <c r="F68" s="49"/>
      <c r="G68" s="49"/>
      <c r="H68" s="49"/>
      <c r="I68" s="49"/>
      <c r="J68" s="49"/>
      <c r="K68" s="49"/>
    </row>
    <row r="69" spans="2:11" x14ac:dyDescent="0.25">
      <c r="B69" s="78"/>
      <c r="D69" s="79"/>
      <c r="E69" s="49"/>
      <c r="F69" s="49"/>
      <c r="G69" s="49"/>
      <c r="H69" s="49"/>
      <c r="I69" s="49"/>
      <c r="J69" s="49"/>
      <c r="K69" s="49"/>
    </row>
    <row r="70" spans="2:11" x14ac:dyDescent="0.25">
      <c r="B70" s="78"/>
      <c r="D70" s="79"/>
      <c r="E70" s="49"/>
      <c r="F70" s="49"/>
      <c r="G70" s="49"/>
      <c r="H70" s="49"/>
      <c r="I70" s="49"/>
      <c r="J70" s="49"/>
      <c r="K70" s="49"/>
    </row>
    <row r="71" spans="2:11" x14ac:dyDescent="0.25">
      <c r="B71" s="78"/>
      <c r="D71" s="79"/>
      <c r="E71" s="49"/>
      <c r="F71" s="49"/>
      <c r="G71" s="49"/>
      <c r="H71" s="49"/>
      <c r="I71" s="49"/>
      <c r="J71" s="49"/>
      <c r="K71" s="49"/>
    </row>
    <row r="72" spans="2:11" x14ac:dyDescent="0.25">
      <c r="B72" s="78"/>
      <c r="D72" s="79"/>
      <c r="E72" s="49"/>
      <c r="F72" s="49"/>
      <c r="G72" s="49"/>
      <c r="H72" s="49"/>
      <c r="I72" s="49"/>
      <c r="J72" s="49"/>
      <c r="K72" s="49"/>
    </row>
    <row r="73" spans="2:11" x14ac:dyDescent="0.25">
      <c r="B73" s="78"/>
      <c r="D73" s="79"/>
      <c r="E73" s="49"/>
      <c r="F73" s="49"/>
      <c r="G73" s="49"/>
      <c r="H73" s="49"/>
      <c r="I73" s="49"/>
      <c r="J73" s="49"/>
      <c r="K73" s="49"/>
    </row>
    <row r="74" spans="2:11" x14ac:dyDescent="0.25">
      <c r="B74" s="78"/>
      <c r="D74" s="79"/>
      <c r="E74" s="49"/>
      <c r="F74" s="49"/>
      <c r="G74" s="49"/>
      <c r="H74" s="49"/>
      <c r="I74" s="49"/>
      <c r="J74" s="49"/>
      <c r="K74" s="49"/>
    </row>
    <row r="75" spans="2:11" x14ac:dyDescent="0.25">
      <c r="B75" s="78"/>
      <c r="D75" s="79"/>
      <c r="E75" s="49"/>
      <c r="F75" s="49"/>
      <c r="G75" s="49"/>
      <c r="H75" s="49"/>
      <c r="I75" s="49"/>
      <c r="J75" s="49"/>
      <c r="K75" s="49"/>
    </row>
    <row r="76" spans="2:11" x14ac:dyDescent="0.25">
      <c r="B76" s="78"/>
      <c r="D76" s="79"/>
      <c r="E76" s="49"/>
      <c r="F76" s="49"/>
      <c r="G76" s="49"/>
      <c r="H76" s="49"/>
      <c r="I76" s="49"/>
      <c r="J76" s="49"/>
      <c r="K76" s="49"/>
    </row>
    <row r="77" spans="2:11" x14ac:dyDescent="0.25">
      <c r="B77" s="78"/>
      <c r="D77" s="79"/>
      <c r="E77" s="49"/>
      <c r="F77" s="49"/>
      <c r="G77" s="49"/>
      <c r="H77" s="49"/>
      <c r="I77" s="49"/>
      <c r="J77" s="49"/>
      <c r="K77" s="49"/>
    </row>
    <row r="78" spans="2:11" x14ac:dyDescent="0.25">
      <c r="B78" s="78"/>
      <c r="D78" s="79"/>
      <c r="E78" s="49"/>
      <c r="F78" s="49"/>
      <c r="G78" s="49"/>
      <c r="H78" s="49"/>
      <c r="I78" s="49"/>
      <c r="J78" s="49"/>
      <c r="K78" s="49"/>
    </row>
    <row r="79" spans="2:11" x14ac:dyDescent="0.25">
      <c r="B79" s="78"/>
      <c r="D79" s="79"/>
      <c r="E79" s="49"/>
      <c r="F79" s="49"/>
      <c r="G79" s="49"/>
      <c r="H79" s="49"/>
      <c r="I79" s="49"/>
      <c r="J79" s="49"/>
      <c r="K79" s="49"/>
    </row>
    <row r="80" spans="2:11" x14ac:dyDescent="0.25">
      <c r="B80" s="78"/>
      <c r="D80" s="79"/>
      <c r="E80" s="49"/>
      <c r="F80" s="49"/>
      <c r="G80" s="49"/>
      <c r="H80" s="49"/>
      <c r="I80" s="49"/>
      <c r="J80" s="49"/>
      <c r="K80" s="49"/>
    </row>
    <row r="81" spans="2:11" x14ac:dyDescent="0.25">
      <c r="B81" s="78"/>
      <c r="D81" s="79"/>
      <c r="E81" s="49"/>
      <c r="F81" s="49"/>
      <c r="G81" s="49"/>
      <c r="H81" s="49"/>
      <c r="I81" s="49"/>
      <c r="J81" s="49"/>
      <c r="K81" s="49"/>
    </row>
    <row r="82" spans="2:11" x14ac:dyDescent="0.25">
      <c r="B82" s="78"/>
      <c r="D82" s="79"/>
      <c r="E82" s="49"/>
      <c r="F82" s="49"/>
      <c r="G82" s="49"/>
      <c r="H82" s="49"/>
      <c r="I82" s="49"/>
      <c r="J82" s="49"/>
      <c r="K82" s="49"/>
    </row>
    <row r="83" spans="2:11" x14ac:dyDescent="0.25">
      <c r="B83" s="78"/>
      <c r="D83" s="79"/>
      <c r="E83" s="49"/>
      <c r="F83" s="49"/>
      <c r="G83" s="49"/>
      <c r="H83" s="49"/>
      <c r="I83" s="49"/>
      <c r="J83" s="49"/>
      <c r="K83" s="49"/>
    </row>
    <row r="84" spans="2:11" x14ac:dyDescent="0.25">
      <c r="B84" s="78"/>
      <c r="D84" s="79"/>
      <c r="E84" s="49"/>
      <c r="F84" s="49"/>
      <c r="G84" s="49"/>
      <c r="H84" s="49"/>
      <c r="I84" s="49"/>
      <c r="J84" s="49"/>
      <c r="K84" s="49"/>
    </row>
    <row r="85" spans="2:11" x14ac:dyDescent="0.25">
      <c r="B85" s="78"/>
      <c r="D85" s="79"/>
      <c r="E85" s="49"/>
      <c r="F85" s="49"/>
      <c r="G85" s="49"/>
      <c r="H85" s="49"/>
      <c r="I85" s="49"/>
      <c r="J85" s="49"/>
      <c r="K85" s="49"/>
    </row>
    <row r="86" spans="2:11" x14ac:dyDescent="0.25">
      <c r="B86" s="78"/>
      <c r="D86" s="79"/>
      <c r="E86" s="49"/>
      <c r="F86" s="49"/>
      <c r="G86" s="49"/>
      <c r="H86" s="49"/>
      <c r="I86" s="49"/>
      <c r="J86" s="49"/>
      <c r="K86" s="49"/>
    </row>
    <row r="87" spans="2:11" x14ac:dyDescent="0.25">
      <c r="B87" s="78"/>
      <c r="D87" s="79"/>
      <c r="E87" s="49"/>
      <c r="F87" s="49"/>
      <c r="G87" s="49"/>
      <c r="H87" s="49"/>
      <c r="I87" s="49"/>
      <c r="J87" s="49"/>
      <c r="K87" s="49"/>
    </row>
    <row r="88" spans="2:11" x14ac:dyDescent="0.25">
      <c r="B88" s="78"/>
      <c r="D88" s="79"/>
      <c r="E88" s="49"/>
      <c r="F88" s="49"/>
      <c r="G88" s="49"/>
      <c r="H88" s="49"/>
      <c r="I88" s="49"/>
      <c r="J88" s="49"/>
      <c r="K88" s="49"/>
    </row>
    <row r="89" spans="2:11" x14ac:dyDescent="0.25">
      <c r="B89" s="78"/>
      <c r="D89" s="79"/>
      <c r="E89" s="49"/>
      <c r="F89" s="49"/>
      <c r="G89" s="49"/>
      <c r="H89" s="49"/>
      <c r="I89" s="49"/>
      <c r="J89" s="49"/>
      <c r="K89" s="49"/>
    </row>
    <row r="90" spans="2:11" x14ac:dyDescent="0.25">
      <c r="B90" s="78"/>
      <c r="D90" s="79"/>
      <c r="E90" s="49"/>
      <c r="F90" s="49"/>
      <c r="G90" s="49"/>
      <c r="H90" s="49"/>
      <c r="I90" s="49"/>
      <c r="J90" s="49"/>
      <c r="K90" s="49"/>
    </row>
    <row r="91" spans="2:11" x14ac:dyDescent="0.25">
      <c r="B91" s="78"/>
      <c r="D91" s="79"/>
      <c r="E91" s="49"/>
      <c r="F91" s="49"/>
      <c r="G91" s="49"/>
      <c r="H91" s="49"/>
      <c r="I91" s="49"/>
      <c r="J91" s="49"/>
      <c r="K91" s="49"/>
    </row>
    <row r="92" spans="2:11" x14ac:dyDescent="0.25">
      <c r="B92" s="78"/>
      <c r="D92" s="79"/>
      <c r="E92" s="49"/>
      <c r="F92" s="49"/>
      <c r="G92" s="49"/>
      <c r="H92" s="49"/>
      <c r="I92" s="49"/>
      <c r="J92" s="49"/>
      <c r="K92" s="49"/>
    </row>
    <row r="93" spans="2:11" x14ac:dyDescent="0.25">
      <c r="B93" s="78"/>
      <c r="D93" s="79"/>
      <c r="E93" s="49"/>
      <c r="F93" s="49"/>
      <c r="G93" s="49"/>
      <c r="H93" s="49"/>
      <c r="I93" s="49"/>
      <c r="J93" s="49"/>
      <c r="K93" s="49"/>
    </row>
    <row r="94" spans="2:11" x14ac:dyDescent="0.25">
      <c r="B94" s="78"/>
      <c r="D94" s="79"/>
      <c r="E94" s="49"/>
      <c r="F94" s="49"/>
      <c r="G94" s="49"/>
      <c r="H94" s="49"/>
      <c r="I94" s="49"/>
      <c r="J94" s="49"/>
      <c r="K94" s="49"/>
    </row>
    <row r="95" spans="2:11" x14ac:dyDescent="0.25">
      <c r="B95" s="78"/>
      <c r="D95" s="79"/>
      <c r="E95" s="49"/>
      <c r="F95" s="49"/>
      <c r="G95" s="49"/>
      <c r="H95" s="49"/>
      <c r="I95" s="49"/>
      <c r="J95" s="49"/>
      <c r="K95" s="49"/>
    </row>
    <row r="96" spans="2:11" x14ac:dyDescent="0.25">
      <c r="B96" s="78"/>
      <c r="D96" s="79"/>
      <c r="E96" s="49"/>
      <c r="F96" s="49"/>
      <c r="G96" s="49"/>
      <c r="H96" s="49"/>
      <c r="I96" s="49"/>
      <c r="J96" s="49"/>
      <c r="K96" s="49"/>
    </row>
    <row r="97" spans="2:11" x14ac:dyDescent="0.25">
      <c r="B97" s="78"/>
      <c r="D97" s="79"/>
      <c r="E97" s="49"/>
      <c r="F97" s="49"/>
      <c r="G97" s="49"/>
      <c r="H97" s="49"/>
      <c r="I97" s="49"/>
      <c r="J97" s="49"/>
      <c r="K97" s="49"/>
    </row>
    <row r="98" spans="2:11" x14ac:dyDescent="0.25">
      <c r="B98" s="78"/>
      <c r="D98" s="79"/>
      <c r="E98" s="49"/>
      <c r="F98" s="49"/>
      <c r="G98" s="49"/>
      <c r="H98" s="49"/>
      <c r="I98" s="49"/>
      <c r="J98" s="49"/>
      <c r="K98" s="49"/>
    </row>
    <row r="99" spans="2:11" x14ac:dyDescent="0.25">
      <c r="B99" s="78"/>
      <c r="D99" s="79"/>
      <c r="E99" s="49"/>
      <c r="F99" s="49"/>
      <c r="G99" s="49"/>
      <c r="H99" s="49"/>
      <c r="I99" s="49"/>
      <c r="J99" s="49"/>
      <c r="K99" s="49"/>
    </row>
    <row r="100" spans="2:11" x14ac:dyDescent="0.25">
      <c r="B100" s="78"/>
      <c r="D100" s="79"/>
      <c r="E100" s="49"/>
      <c r="F100" s="49"/>
      <c r="G100" s="49"/>
      <c r="H100" s="49"/>
      <c r="I100" s="49"/>
      <c r="J100" s="49"/>
      <c r="K100" s="49"/>
    </row>
    <row r="101" spans="2:11" x14ac:dyDescent="0.25">
      <c r="B101" s="78"/>
      <c r="D101" s="79"/>
      <c r="E101" s="49"/>
      <c r="F101" s="49"/>
      <c r="G101" s="49"/>
      <c r="H101" s="49"/>
      <c r="I101" s="49"/>
      <c r="J101" s="49"/>
      <c r="K101" s="49"/>
    </row>
    <row r="102" spans="2:11" x14ac:dyDescent="0.25">
      <c r="B102" s="78"/>
      <c r="D102" s="79"/>
      <c r="E102" s="49"/>
      <c r="F102" s="49"/>
      <c r="G102" s="49"/>
      <c r="H102" s="49"/>
      <c r="I102" s="49"/>
      <c r="J102" s="49"/>
      <c r="K102" s="49"/>
    </row>
    <row r="103" spans="2:11" x14ac:dyDescent="0.25">
      <c r="B103" s="78"/>
      <c r="D103" s="79"/>
      <c r="E103" s="49"/>
      <c r="F103" s="49"/>
      <c r="G103" s="49"/>
      <c r="H103" s="49"/>
      <c r="I103" s="49"/>
      <c r="J103" s="49"/>
      <c r="K103" s="49"/>
    </row>
    <row r="104" spans="2:11" x14ac:dyDescent="0.25">
      <c r="B104" s="78"/>
      <c r="D104" s="79"/>
      <c r="E104" s="49"/>
      <c r="F104" s="49"/>
      <c r="G104" s="49"/>
      <c r="H104" s="49"/>
      <c r="I104" s="49"/>
      <c r="J104" s="49"/>
      <c r="K104" s="49"/>
    </row>
    <row r="105" spans="2:11" x14ac:dyDescent="0.25">
      <c r="B105" s="78"/>
      <c r="D105" s="79"/>
      <c r="E105" s="49"/>
      <c r="F105" s="49"/>
      <c r="G105" s="49"/>
      <c r="H105" s="49"/>
      <c r="I105" s="49"/>
      <c r="J105" s="49"/>
      <c r="K105" s="49"/>
    </row>
    <row r="106" spans="2:11" x14ac:dyDescent="0.25">
      <c r="B106" s="78"/>
      <c r="D106" s="79"/>
      <c r="E106" s="49"/>
      <c r="F106" s="49"/>
      <c r="G106" s="49"/>
      <c r="H106" s="49"/>
      <c r="I106" s="49"/>
      <c r="J106" s="49"/>
      <c r="K106" s="49"/>
    </row>
    <row r="107" spans="2:11" x14ac:dyDescent="0.25">
      <c r="B107" s="78"/>
      <c r="D107" s="79"/>
      <c r="E107" s="49"/>
      <c r="F107" s="49"/>
      <c r="G107" s="49"/>
      <c r="H107" s="49"/>
      <c r="I107" s="49"/>
      <c r="J107" s="49"/>
      <c r="K107" s="49"/>
    </row>
    <row r="108" spans="2:11" x14ac:dyDescent="0.25">
      <c r="B108" s="78"/>
      <c r="D108" s="79"/>
      <c r="E108" s="49"/>
      <c r="F108" s="49"/>
      <c r="G108" s="49"/>
      <c r="H108" s="49"/>
      <c r="I108" s="49"/>
      <c r="J108" s="49"/>
      <c r="K108" s="49"/>
    </row>
    <row r="109" spans="2:11" x14ac:dyDescent="0.25">
      <c r="B109" s="78"/>
      <c r="D109" s="79"/>
      <c r="E109" s="49"/>
      <c r="F109" s="49"/>
      <c r="G109" s="49"/>
      <c r="H109" s="49"/>
      <c r="I109" s="49"/>
      <c r="J109" s="49"/>
      <c r="K109" s="49"/>
    </row>
    <row r="110" spans="2:11" x14ac:dyDescent="0.25">
      <c r="B110" s="78"/>
      <c r="D110" s="79"/>
      <c r="E110" s="49"/>
      <c r="F110" s="49"/>
      <c r="G110" s="49"/>
      <c r="H110" s="49"/>
      <c r="I110" s="49"/>
      <c r="J110" s="49"/>
      <c r="K110" s="49"/>
    </row>
    <row r="111" spans="2:11" x14ac:dyDescent="0.25">
      <c r="B111" s="78"/>
      <c r="D111" s="79"/>
      <c r="E111" s="49"/>
      <c r="F111" s="49"/>
      <c r="G111" s="49"/>
      <c r="H111" s="49"/>
      <c r="I111" s="49"/>
      <c r="J111" s="49"/>
      <c r="K111" s="49"/>
    </row>
    <row r="112" spans="2:11" x14ac:dyDescent="0.25">
      <c r="B112" s="78"/>
      <c r="D112" s="79"/>
      <c r="E112" s="49"/>
      <c r="F112" s="49"/>
      <c r="G112" s="49"/>
      <c r="H112" s="49"/>
      <c r="I112" s="49"/>
      <c r="J112" s="49"/>
      <c r="K112" s="49"/>
    </row>
    <row r="113" spans="2:11" x14ac:dyDescent="0.25">
      <c r="B113" s="78"/>
      <c r="D113" s="79"/>
      <c r="E113" s="49"/>
      <c r="F113" s="49"/>
      <c r="G113" s="49"/>
      <c r="H113" s="49"/>
      <c r="I113" s="49"/>
      <c r="J113" s="49"/>
      <c r="K113" s="49"/>
    </row>
    <row r="114" spans="2:11" x14ac:dyDescent="0.25">
      <c r="B114" s="78"/>
      <c r="D114" s="79"/>
      <c r="E114" s="49"/>
      <c r="F114" s="49"/>
      <c r="G114" s="49"/>
      <c r="H114" s="49"/>
      <c r="I114" s="49"/>
      <c r="J114" s="49"/>
      <c r="K114" s="49"/>
    </row>
    <row r="115" spans="2:11" x14ac:dyDescent="0.25">
      <c r="B115" s="78"/>
      <c r="D115" s="79"/>
      <c r="E115" s="49"/>
      <c r="F115" s="49"/>
      <c r="G115" s="49"/>
      <c r="H115" s="49"/>
      <c r="I115" s="49"/>
      <c r="J115" s="49"/>
      <c r="K115" s="49"/>
    </row>
    <row r="116" spans="2:11" x14ac:dyDescent="0.25">
      <c r="B116" s="78"/>
      <c r="D116" s="79"/>
      <c r="E116" s="49"/>
      <c r="F116" s="49"/>
      <c r="G116" s="49"/>
      <c r="H116" s="49"/>
      <c r="I116" s="49"/>
      <c r="J116" s="49"/>
      <c r="K116" s="49"/>
    </row>
    <row r="117" spans="2:11" x14ac:dyDescent="0.25">
      <c r="B117" s="78"/>
      <c r="D117" s="79"/>
      <c r="E117" s="49"/>
      <c r="F117" s="49"/>
      <c r="G117" s="49"/>
      <c r="H117" s="49"/>
      <c r="I117" s="49"/>
      <c r="J117" s="49"/>
      <c r="K117" s="49"/>
    </row>
    <row r="118" spans="2:11" x14ac:dyDescent="0.25">
      <c r="B118" s="78"/>
      <c r="D118" s="79"/>
      <c r="E118" s="49"/>
      <c r="F118" s="49"/>
      <c r="G118" s="49"/>
      <c r="H118" s="49"/>
      <c r="I118" s="49"/>
      <c r="J118" s="49"/>
      <c r="K118" s="49"/>
    </row>
    <row r="119" spans="2:11" x14ac:dyDescent="0.25">
      <c r="B119" s="78"/>
      <c r="D119" s="79"/>
      <c r="E119" s="49"/>
      <c r="F119" s="49"/>
      <c r="G119" s="49"/>
      <c r="H119" s="49"/>
      <c r="I119" s="49"/>
      <c r="J119" s="49"/>
      <c r="K119" s="49"/>
    </row>
    <row r="120" spans="2:11" x14ac:dyDescent="0.25">
      <c r="B120" s="78"/>
      <c r="D120" s="79"/>
      <c r="E120" s="49"/>
      <c r="F120" s="49"/>
      <c r="G120" s="49"/>
      <c r="H120" s="49"/>
      <c r="I120" s="49"/>
      <c r="J120" s="49"/>
      <c r="K120" s="49"/>
    </row>
    <row r="121" spans="2:11" x14ac:dyDescent="0.25">
      <c r="B121" s="78"/>
      <c r="D121" s="79"/>
      <c r="E121" s="49"/>
      <c r="F121" s="49"/>
      <c r="G121" s="49"/>
      <c r="H121" s="49"/>
      <c r="I121" s="49"/>
      <c r="J121" s="49"/>
      <c r="K121" s="49"/>
    </row>
    <row r="122" spans="2:11" x14ac:dyDescent="0.25">
      <c r="B122" s="78"/>
      <c r="D122" s="79"/>
      <c r="E122" s="49"/>
      <c r="F122" s="49"/>
      <c r="G122" s="49"/>
      <c r="H122" s="49"/>
      <c r="I122" s="49"/>
      <c r="J122" s="49"/>
      <c r="K122" s="49"/>
    </row>
    <row r="123" spans="2:11" x14ac:dyDescent="0.25">
      <c r="B123" s="78"/>
      <c r="D123" s="79"/>
      <c r="E123" s="49"/>
      <c r="F123" s="49"/>
      <c r="G123" s="49"/>
      <c r="H123" s="49"/>
      <c r="I123" s="49"/>
      <c r="J123" s="49"/>
      <c r="K123" s="49"/>
    </row>
    <row r="124" spans="2:11" x14ac:dyDescent="0.25">
      <c r="B124" s="78"/>
      <c r="D124" s="79"/>
      <c r="E124" s="49"/>
      <c r="F124" s="49"/>
      <c r="G124" s="49"/>
      <c r="H124" s="49"/>
      <c r="I124" s="49"/>
      <c r="J124" s="49"/>
      <c r="K124" s="49"/>
    </row>
    <row r="125" spans="2:11" x14ac:dyDescent="0.25">
      <c r="B125" s="78"/>
      <c r="D125" s="79"/>
      <c r="E125" s="49"/>
      <c r="F125" s="49"/>
      <c r="G125" s="49"/>
      <c r="H125" s="49"/>
      <c r="I125" s="49"/>
      <c r="J125" s="49"/>
      <c r="K125" s="49"/>
    </row>
    <row r="126" spans="2:11" x14ac:dyDescent="0.25">
      <c r="B126" s="78"/>
      <c r="D126" s="79"/>
      <c r="E126" s="49"/>
      <c r="F126" s="49"/>
      <c r="G126" s="49"/>
      <c r="H126" s="49"/>
      <c r="I126" s="49"/>
      <c r="J126" s="49"/>
      <c r="K126" s="49"/>
    </row>
    <row r="127" spans="2:11" x14ac:dyDescent="0.25">
      <c r="B127" s="78"/>
      <c r="D127" s="79"/>
      <c r="E127" s="49"/>
      <c r="F127" s="49"/>
      <c r="G127" s="49"/>
      <c r="H127" s="49"/>
      <c r="I127" s="49"/>
      <c r="J127" s="49"/>
      <c r="K127" s="49"/>
    </row>
    <row r="128" spans="2:11" x14ac:dyDescent="0.25">
      <c r="B128" s="78"/>
      <c r="D128" s="79"/>
      <c r="E128" s="49"/>
      <c r="F128" s="49"/>
      <c r="G128" s="49"/>
      <c r="H128" s="49"/>
      <c r="I128" s="49"/>
      <c r="J128" s="49"/>
      <c r="K128" s="49"/>
    </row>
    <row r="129" spans="2:11" x14ac:dyDescent="0.25">
      <c r="B129" s="78"/>
      <c r="D129" s="79"/>
      <c r="E129" s="49"/>
      <c r="F129" s="49"/>
      <c r="G129" s="49"/>
      <c r="H129" s="49"/>
      <c r="I129" s="49"/>
      <c r="J129" s="49"/>
      <c r="K129" s="49"/>
    </row>
    <row r="130" spans="2:11" x14ac:dyDescent="0.25">
      <c r="B130" s="78"/>
      <c r="D130" s="79"/>
      <c r="E130" s="49"/>
      <c r="F130" s="49"/>
      <c r="G130" s="49"/>
      <c r="H130" s="49"/>
      <c r="I130" s="49"/>
      <c r="J130" s="49"/>
      <c r="K130" s="49"/>
    </row>
    <row r="131" spans="2:11" x14ac:dyDescent="0.25">
      <c r="B131" s="78"/>
      <c r="D131" s="79"/>
      <c r="E131" s="49"/>
      <c r="F131" s="49"/>
      <c r="G131" s="49"/>
      <c r="H131" s="49"/>
      <c r="I131" s="49"/>
      <c r="J131" s="49"/>
      <c r="K131" s="49"/>
    </row>
    <row r="132" spans="2:11" x14ac:dyDescent="0.25">
      <c r="B132" s="78"/>
      <c r="D132" s="79"/>
      <c r="E132" s="49"/>
      <c r="F132" s="49"/>
      <c r="G132" s="49"/>
      <c r="H132" s="49"/>
      <c r="I132" s="49"/>
      <c r="J132" s="49"/>
      <c r="K132" s="49"/>
    </row>
    <row r="133" spans="2:11" x14ac:dyDescent="0.25">
      <c r="B133" s="78"/>
      <c r="D133" s="79"/>
      <c r="E133" s="49"/>
      <c r="F133" s="49"/>
      <c r="G133" s="49"/>
      <c r="H133" s="49"/>
      <c r="I133" s="49"/>
      <c r="J133" s="49"/>
      <c r="K133" s="49"/>
    </row>
    <row r="134" spans="2:11" x14ac:dyDescent="0.25">
      <c r="B134" s="78"/>
      <c r="D134" s="79"/>
      <c r="E134" s="49"/>
      <c r="F134" s="49"/>
      <c r="G134" s="49"/>
      <c r="H134" s="49"/>
      <c r="I134" s="49"/>
      <c r="J134" s="49"/>
      <c r="K134" s="49"/>
    </row>
    <row r="135" spans="2:11" x14ac:dyDescent="0.25">
      <c r="B135" s="78"/>
      <c r="D135" s="79"/>
      <c r="E135" s="49"/>
      <c r="F135" s="49"/>
      <c r="G135" s="49"/>
      <c r="H135" s="49"/>
      <c r="I135" s="49"/>
      <c r="J135" s="49"/>
      <c r="K135" s="49"/>
    </row>
    <row r="136" spans="2:11" x14ac:dyDescent="0.25">
      <c r="B136" s="78"/>
      <c r="D136" s="79"/>
      <c r="E136" s="49"/>
      <c r="F136" s="49"/>
      <c r="G136" s="49"/>
      <c r="H136" s="49"/>
      <c r="I136" s="49"/>
      <c r="J136" s="49"/>
      <c r="K136" s="49"/>
    </row>
    <row r="137" spans="2:11" x14ac:dyDescent="0.25">
      <c r="B137" s="78"/>
      <c r="D137" s="79"/>
      <c r="E137" s="49"/>
      <c r="F137" s="49"/>
      <c r="G137" s="49"/>
      <c r="H137" s="49"/>
      <c r="I137" s="49"/>
      <c r="J137" s="49"/>
      <c r="K137" s="49"/>
    </row>
    <row r="138" spans="2:11" x14ac:dyDescent="0.25">
      <c r="B138" s="78"/>
      <c r="D138" s="79"/>
      <c r="E138" s="49"/>
      <c r="F138" s="49"/>
      <c r="G138" s="49"/>
      <c r="H138" s="49"/>
      <c r="I138" s="49"/>
      <c r="J138" s="49"/>
      <c r="K138" s="49"/>
    </row>
    <row r="139" spans="2:11" x14ac:dyDescent="0.25">
      <c r="B139" s="78"/>
      <c r="D139" s="79"/>
      <c r="E139" s="49"/>
      <c r="F139" s="49"/>
      <c r="G139" s="49"/>
      <c r="H139" s="49"/>
      <c r="I139" s="49"/>
      <c r="J139" s="49"/>
      <c r="K139" s="49"/>
    </row>
    <row r="140" spans="2:11" x14ac:dyDescent="0.25">
      <c r="B140" s="78"/>
      <c r="D140" s="79"/>
      <c r="E140" s="49"/>
      <c r="F140" s="49"/>
      <c r="G140" s="49"/>
      <c r="H140" s="49"/>
      <c r="I140" s="49"/>
      <c r="J140" s="49"/>
      <c r="K140" s="49"/>
    </row>
    <row r="141" spans="2:11" x14ac:dyDescent="0.25">
      <c r="B141" s="78"/>
      <c r="D141" s="79"/>
      <c r="E141" s="49"/>
      <c r="F141" s="49"/>
      <c r="G141" s="49"/>
      <c r="H141" s="49"/>
      <c r="I141" s="49"/>
      <c r="J141" s="49"/>
      <c r="K141" s="49"/>
    </row>
    <row r="142" spans="2:11" x14ac:dyDescent="0.25">
      <c r="B142" s="78"/>
      <c r="D142" s="79"/>
      <c r="E142" s="49"/>
      <c r="F142" s="49"/>
      <c r="G142" s="49"/>
      <c r="H142" s="49"/>
      <c r="I142" s="49"/>
      <c r="J142" s="49"/>
      <c r="K142" s="49"/>
    </row>
    <row r="143" spans="2:11" x14ac:dyDescent="0.25">
      <c r="B143" s="78"/>
      <c r="D143" s="79"/>
      <c r="E143" s="49"/>
      <c r="F143" s="49"/>
      <c r="G143" s="49"/>
      <c r="H143" s="49"/>
      <c r="I143" s="49"/>
      <c r="J143" s="49"/>
      <c r="K143" s="49"/>
    </row>
    <row r="144" spans="2:11" x14ac:dyDescent="0.25">
      <c r="B144" s="78"/>
      <c r="D144" s="79"/>
      <c r="E144" s="49"/>
      <c r="F144" s="49"/>
      <c r="G144" s="49"/>
      <c r="H144" s="49"/>
      <c r="I144" s="49"/>
      <c r="J144" s="49"/>
      <c r="K144" s="49"/>
    </row>
    <row r="145" spans="2:11" x14ac:dyDescent="0.25">
      <c r="B145" s="78"/>
      <c r="D145" s="79"/>
      <c r="E145" s="49"/>
      <c r="F145" s="49"/>
      <c r="G145" s="49"/>
      <c r="H145" s="49"/>
      <c r="I145" s="49"/>
      <c r="J145" s="49"/>
      <c r="K145" s="49"/>
    </row>
    <row r="146" spans="2:11" x14ac:dyDescent="0.25">
      <c r="B146" s="78"/>
      <c r="D146" s="79"/>
      <c r="E146" s="49"/>
      <c r="F146" s="49"/>
      <c r="G146" s="49"/>
      <c r="H146" s="49"/>
      <c r="I146" s="49"/>
      <c r="J146" s="49"/>
      <c r="K146" s="49"/>
    </row>
    <row r="147" spans="2:11" x14ac:dyDescent="0.25">
      <c r="B147" s="78"/>
      <c r="D147" s="79"/>
      <c r="E147" s="49"/>
      <c r="F147" s="49"/>
      <c r="G147" s="49"/>
      <c r="H147" s="49"/>
      <c r="I147" s="49"/>
      <c r="J147" s="49"/>
      <c r="K147" s="49"/>
    </row>
    <row r="148" spans="2:11" x14ac:dyDescent="0.25">
      <c r="B148" s="78"/>
      <c r="D148" s="79"/>
      <c r="E148" s="49"/>
      <c r="F148" s="49"/>
      <c r="G148" s="49"/>
      <c r="H148" s="49"/>
      <c r="I148" s="49"/>
      <c r="J148" s="49"/>
      <c r="K148" s="49"/>
    </row>
    <row r="149" spans="2:11" x14ac:dyDescent="0.25">
      <c r="B149" s="78"/>
      <c r="D149" s="79"/>
      <c r="E149" s="49"/>
      <c r="F149" s="49"/>
      <c r="G149" s="49"/>
      <c r="H149" s="49"/>
      <c r="I149" s="49"/>
      <c r="J149" s="49"/>
      <c r="K149" s="49"/>
    </row>
    <row r="150" spans="2:11" x14ac:dyDescent="0.25">
      <c r="B150" s="78"/>
      <c r="D150" s="79"/>
      <c r="E150" s="49"/>
      <c r="F150" s="49"/>
      <c r="G150" s="49"/>
      <c r="H150" s="49"/>
      <c r="I150" s="49"/>
      <c r="J150" s="49"/>
      <c r="K150" s="49"/>
    </row>
    <row r="151" spans="2:11" x14ac:dyDescent="0.25">
      <c r="B151" s="78"/>
      <c r="D151" s="79"/>
      <c r="E151" s="49"/>
      <c r="F151" s="49"/>
      <c r="G151" s="49"/>
      <c r="H151" s="49"/>
      <c r="I151" s="49"/>
      <c r="J151" s="49"/>
      <c r="K151" s="49"/>
    </row>
    <row r="152" spans="2:11" x14ac:dyDescent="0.25">
      <c r="B152" s="78"/>
      <c r="D152" s="79"/>
      <c r="E152" s="49"/>
      <c r="F152" s="49"/>
      <c r="G152" s="49"/>
      <c r="H152" s="49"/>
      <c r="I152" s="49"/>
      <c r="J152" s="49"/>
      <c r="K152" s="49"/>
    </row>
    <row r="153" spans="2:11" x14ac:dyDescent="0.25">
      <c r="B153" s="78"/>
      <c r="D153" s="79"/>
      <c r="E153" s="49"/>
      <c r="F153" s="49"/>
      <c r="G153" s="49"/>
      <c r="H153" s="49"/>
      <c r="I153" s="49"/>
      <c r="J153" s="49"/>
      <c r="K153" s="49"/>
    </row>
    <row r="154" spans="2:11" x14ac:dyDescent="0.25">
      <c r="B154" s="78"/>
      <c r="D154" s="79"/>
      <c r="E154" s="49"/>
      <c r="F154" s="49"/>
      <c r="G154" s="49"/>
      <c r="H154" s="49"/>
      <c r="I154" s="49"/>
      <c r="J154" s="49"/>
      <c r="K154" s="49"/>
    </row>
    <row r="155" spans="2:11" x14ac:dyDescent="0.25">
      <c r="B155" s="78"/>
      <c r="D155" s="79"/>
      <c r="E155" s="49"/>
      <c r="F155" s="49"/>
      <c r="G155" s="49"/>
      <c r="H155" s="49"/>
      <c r="I155" s="49"/>
      <c r="J155" s="49"/>
      <c r="K155" s="49"/>
    </row>
    <row r="156" spans="2:11" x14ac:dyDescent="0.25">
      <c r="B156" s="78"/>
      <c r="D156" s="79"/>
      <c r="E156" s="49"/>
      <c r="F156" s="49"/>
      <c r="G156" s="49"/>
      <c r="H156" s="49"/>
      <c r="I156" s="49"/>
      <c r="J156" s="49"/>
      <c r="K156" s="49"/>
    </row>
    <row r="157" spans="2:11" x14ac:dyDescent="0.25">
      <c r="B157" s="78"/>
      <c r="D157" s="79"/>
      <c r="E157" s="49"/>
      <c r="F157" s="49"/>
      <c r="G157" s="49"/>
      <c r="H157" s="49"/>
      <c r="I157" s="49"/>
      <c r="J157" s="49"/>
      <c r="K157" s="49"/>
    </row>
    <row r="158" spans="2:11" x14ac:dyDescent="0.25">
      <c r="B158" s="78"/>
      <c r="D158" s="79"/>
      <c r="E158" s="49"/>
      <c r="F158" s="49"/>
      <c r="G158" s="49"/>
      <c r="H158" s="49"/>
      <c r="I158" s="49"/>
      <c r="J158" s="49"/>
      <c r="K158" s="49"/>
    </row>
    <row r="159" spans="2:11" x14ac:dyDescent="0.25">
      <c r="B159" s="78"/>
      <c r="D159" s="79"/>
      <c r="E159" s="49"/>
      <c r="F159" s="49"/>
      <c r="G159" s="49"/>
      <c r="H159" s="49"/>
      <c r="I159" s="49"/>
      <c r="J159" s="49"/>
      <c r="K159" s="49"/>
    </row>
    <row r="160" spans="2:11" x14ac:dyDescent="0.25">
      <c r="B160" s="78"/>
      <c r="D160" s="79"/>
      <c r="E160" s="49"/>
      <c r="F160" s="49"/>
      <c r="G160" s="49"/>
      <c r="H160" s="49"/>
      <c r="I160" s="49"/>
      <c r="J160" s="49"/>
      <c r="K160" s="49"/>
    </row>
    <row r="161" spans="2:11" x14ac:dyDescent="0.25">
      <c r="B161" s="78"/>
      <c r="D161" s="79"/>
      <c r="E161" s="49"/>
      <c r="F161" s="49"/>
      <c r="G161" s="49"/>
      <c r="H161" s="49"/>
      <c r="I161" s="49"/>
      <c r="J161" s="49"/>
      <c r="K161" s="49"/>
    </row>
    <row r="162" spans="2:11" x14ac:dyDescent="0.25">
      <c r="B162" s="78"/>
      <c r="D162" s="79"/>
      <c r="E162" s="49"/>
      <c r="F162" s="49"/>
      <c r="G162" s="49"/>
      <c r="H162" s="49"/>
      <c r="I162" s="49"/>
      <c r="J162" s="49"/>
      <c r="K162" s="49"/>
    </row>
    <row r="163" spans="2:11" x14ac:dyDescent="0.25">
      <c r="B163" s="78"/>
      <c r="D163" s="79"/>
      <c r="E163" s="49"/>
      <c r="F163" s="49"/>
      <c r="G163" s="49"/>
      <c r="H163" s="49"/>
      <c r="I163" s="49"/>
      <c r="J163" s="49"/>
      <c r="K163" s="49"/>
    </row>
    <row r="164" spans="2:11" x14ac:dyDescent="0.25">
      <c r="B164" s="78"/>
      <c r="D164" s="79"/>
      <c r="E164" s="49"/>
      <c r="F164" s="49"/>
      <c r="G164" s="49"/>
      <c r="H164" s="49"/>
      <c r="I164" s="49"/>
      <c r="J164" s="49"/>
      <c r="K164" s="49"/>
    </row>
    <row r="165" spans="2:11" x14ac:dyDescent="0.25">
      <c r="B165" s="78"/>
      <c r="D165" s="79"/>
      <c r="E165" s="49"/>
      <c r="F165" s="49"/>
      <c r="G165" s="49"/>
      <c r="H165" s="49"/>
      <c r="I165" s="49"/>
      <c r="J165" s="49"/>
      <c r="K165" s="49"/>
    </row>
    <row r="166" spans="2:11" x14ac:dyDescent="0.25">
      <c r="B166" s="78"/>
      <c r="D166" s="79"/>
      <c r="E166" s="49"/>
      <c r="F166" s="49"/>
      <c r="G166" s="49"/>
      <c r="H166" s="49"/>
      <c r="I166" s="49"/>
      <c r="J166" s="49"/>
      <c r="K166" s="49"/>
    </row>
    <row r="167" spans="2:11" x14ac:dyDescent="0.25">
      <c r="B167" s="78"/>
      <c r="D167" s="79"/>
      <c r="E167" s="49"/>
      <c r="F167" s="49"/>
      <c r="G167" s="49"/>
      <c r="H167" s="49"/>
      <c r="I167" s="49"/>
      <c r="J167" s="49"/>
      <c r="K167" s="49"/>
    </row>
    <row r="168" spans="2:11" x14ac:dyDescent="0.25">
      <c r="B168" s="78"/>
      <c r="D168" s="79"/>
      <c r="E168" s="49"/>
      <c r="F168" s="49"/>
      <c r="G168" s="49"/>
      <c r="H168" s="49"/>
      <c r="I168" s="49"/>
      <c r="J168" s="49"/>
      <c r="K168" s="49"/>
    </row>
    <row r="169" spans="2:11" x14ac:dyDescent="0.25">
      <c r="B169" s="78"/>
      <c r="D169" s="79"/>
      <c r="E169" s="49"/>
      <c r="F169" s="49"/>
      <c r="G169" s="49"/>
      <c r="H169" s="49"/>
      <c r="I169" s="49"/>
      <c r="J169" s="49"/>
      <c r="K169" s="49"/>
    </row>
    <row r="170" spans="2:11" x14ac:dyDescent="0.25">
      <c r="B170" s="78"/>
      <c r="D170" s="79"/>
      <c r="E170" s="49"/>
      <c r="F170" s="49"/>
      <c r="G170" s="49"/>
      <c r="H170" s="49"/>
      <c r="I170" s="49"/>
      <c r="J170" s="49"/>
      <c r="K170" s="49"/>
    </row>
    <row r="171" spans="2:11" x14ac:dyDescent="0.25">
      <c r="B171" s="78"/>
      <c r="D171" s="79"/>
      <c r="E171" s="49"/>
      <c r="F171" s="49"/>
      <c r="G171" s="49"/>
      <c r="H171" s="49"/>
      <c r="I171" s="49"/>
      <c r="J171" s="49"/>
      <c r="K171" s="49"/>
    </row>
    <row r="172" spans="2:11" x14ac:dyDescent="0.25">
      <c r="B172" s="78"/>
      <c r="D172" s="79"/>
      <c r="E172" s="49"/>
      <c r="F172" s="49"/>
      <c r="G172" s="49"/>
      <c r="H172" s="49"/>
      <c r="I172" s="49"/>
      <c r="J172" s="49"/>
      <c r="K172" s="49"/>
    </row>
    <row r="173" spans="2:11" x14ac:dyDescent="0.25">
      <c r="B173" s="78"/>
      <c r="D173" s="79"/>
      <c r="E173" s="49"/>
      <c r="F173" s="49"/>
      <c r="G173" s="49"/>
      <c r="H173" s="49"/>
      <c r="I173" s="49"/>
      <c r="J173" s="49"/>
      <c r="K173" s="49"/>
    </row>
    <row r="174" spans="2:11" x14ac:dyDescent="0.25">
      <c r="B174" s="78"/>
      <c r="D174" s="79"/>
      <c r="E174" s="49"/>
      <c r="F174" s="49"/>
      <c r="G174" s="49"/>
      <c r="H174" s="49"/>
      <c r="I174" s="49"/>
      <c r="J174" s="49"/>
      <c r="K174" s="49"/>
    </row>
    <row r="175" spans="2:11" x14ac:dyDescent="0.25">
      <c r="B175" s="78"/>
      <c r="D175" s="79"/>
      <c r="E175" s="49"/>
      <c r="F175" s="49"/>
      <c r="G175" s="49"/>
      <c r="H175" s="49"/>
      <c r="I175" s="49"/>
      <c r="J175" s="49"/>
      <c r="K175" s="49"/>
    </row>
    <row r="176" spans="2:11" x14ac:dyDescent="0.25">
      <c r="B176" s="78"/>
      <c r="D176" s="79"/>
      <c r="E176" s="49"/>
      <c r="F176" s="49"/>
      <c r="G176" s="49"/>
      <c r="H176" s="49"/>
      <c r="I176" s="49"/>
      <c r="J176" s="49"/>
      <c r="K176" s="49"/>
    </row>
    <row r="177" spans="2:11" x14ac:dyDescent="0.25">
      <c r="B177" s="78"/>
      <c r="D177" s="79"/>
      <c r="E177" s="49"/>
      <c r="F177" s="49"/>
      <c r="G177" s="49"/>
      <c r="H177" s="49"/>
      <c r="I177" s="49"/>
      <c r="J177" s="49"/>
      <c r="K177" s="49"/>
    </row>
    <row r="178" spans="2:11" x14ac:dyDescent="0.25">
      <c r="B178" s="78"/>
      <c r="D178" s="79"/>
      <c r="E178" s="49"/>
      <c r="F178" s="49"/>
      <c r="G178" s="49"/>
      <c r="H178" s="49"/>
      <c r="I178" s="49"/>
      <c r="J178" s="49"/>
      <c r="K178" s="49"/>
    </row>
    <row r="179" spans="2:11" x14ac:dyDescent="0.25">
      <c r="B179" s="78"/>
      <c r="D179" s="79"/>
      <c r="E179" s="49"/>
      <c r="F179" s="49"/>
      <c r="G179" s="49"/>
      <c r="H179" s="49"/>
      <c r="I179" s="49"/>
      <c r="J179" s="49"/>
      <c r="K179" s="49"/>
    </row>
    <row r="180" spans="2:11" x14ac:dyDescent="0.25">
      <c r="B180" s="78"/>
      <c r="D180" s="79"/>
      <c r="E180" s="49"/>
      <c r="F180" s="49"/>
      <c r="G180" s="49"/>
      <c r="H180" s="49"/>
      <c r="I180" s="49"/>
      <c r="J180" s="49"/>
      <c r="K180" s="49"/>
    </row>
    <row r="181" spans="2:11" x14ac:dyDescent="0.25">
      <c r="B181" s="78"/>
      <c r="D181" s="79"/>
      <c r="E181" s="49"/>
      <c r="F181" s="49"/>
      <c r="G181" s="49"/>
      <c r="H181" s="49"/>
      <c r="I181" s="49"/>
      <c r="J181" s="49"/>
      <c r="K181" s="49"/>
    </row>
    <row r="182" spans="2:11" x14ac:dyDescent="0.25">
      <c r="B182" s="78"/>
      <c r="D182" s="79"/>
      <c r="E182" s="49"/>
      <c r="F182" s="49"/>
      <c r="G182" s="49"/>
      <c r="H182" s="49"/>
      <c r="I182" s="49"/>
      <c r="J182" s="49"/>
      <c r="K182" s="49"/>
    </row>
    <row r="183" spans="2:11" x14ac:dyDescent="0.25">
      <c r="B183" s="78"/>
      <c r="D183" s="79"/>
      <c r="E183" s="49"/>
      <c r="F183" s="49"/>
      <c r="G183" s="49"/>
      <c r="H183" s="49"/>
      <c r="I183" s="49"/>
      <c r="J183" s="49"/>
      <c r="K183" s="49"/>
    </row>
    <row r="184" spans="2:11" x14ac:dyDescent="0.25">
      <c r="B184" s="78"/>
      <c r="D184" s="79"/>
      <c r="E184" s="49"/>
      <c r="F184" s="49"/>
      <c r="G184" s="49"/>
      <c r="H184" s="49"/>
      <c r="I184" s="49"/>
      <c r="J184" s="49"/>
      <c r="K184" s="49"/>
    </row>
    <row r="185" spans="2:11" x14ac:dyDescent="0.25">
      <c r="B185" s="78"/>
      <c r="D185" s="79"/>
      <c r="E185" s="49"/>
      <c r="F185" s="49"/>
      <c r="G185" s="49"/>
      <c r="H185" s="49"/>
      <c r="I185" s="49"/>
      <c r="J185" s="49"/>
      <c r="K185" s="49"/>
    </row>
    <row r="186" spans="2:11" x14ac:dyDescent="0.25">
      <c r="B186" s="78"/>
      <c r="D186" s="79"/>
      <c r="E186" s="49"/>
      <c r="F186" s="49"/>
      <c r="G186" s="49"/>
      <c r="H186" s="49"/>
      <c r="I186" s="49"/>
      <c r="J186" s="49"/>
      <c r="K186" s="49"/>
    </row>
    <row r="187" spans="2:11" x14ac:dyDescent="0.25">
      <c r="B187" s="78"/>
      <c r="D187" s="79"/>
      <c r="E187" s="49"/>
      <c r="F187" s="49"/>
      <c r="G187" s="49"/>
      <c r="H187" s="49"/>
      <c r="I187" s="49"/>
      <c r="J187" s="49"/>
      <c r="K187" s="49"/>
    </row>
    <row r="188" spans="2:11" x14ac:dyDescent="0.25">
      <c r="B188" s="78"/>
      <c r="D188" s="79"/>
      <c r="E188" s="49"/>
      <c r="F188" s="49"/>
      <c r="G188" s="49"/>
      <c r="H188" s="49"/>
      <c r="I188" s="49"/>
      <c r="J188" s="49"/>
      <c r="K188" s="49"/>
    </row>
    <row r="189" spans="2:11" x14ac:dyDescent="0.25">
      <c r="B189" s="78"/>
      <c r="D189" s="79"/>
      <c r="E189" s="49"/>
      <c r="F189" s="49"/>
      <c r="G189" s="49"/>
      <c r="H189" s="49"/>
      <c r="I189" s="49"/>
      <c r="J189" s="49"/>
      <c r="K189" s="49"/>
    </row>
    <row r="190" spans="2:11" x14ac:dyDescent="0.25">
      <c r="B190" s="78"/>
      <c r="D190" s="79"/>
      <c r="E190" s="49"/>
      <c r="F190" s="49"/>
      <c r="G190" s="49"/>
      <c r="H190" s="49"/>
      <c r="I190" s="49"/>
      <c r="J190" s="49"/>
      <c r="K190" s="49"/>
    </row>
    <row r="191" spans="2:11" x14ac:dyDescent="0.25">
      <c r="B191" s="78"/>
      <c r="D191" s="79"/>
      <c r="E191" s="49"/>
      <c r="F191" s="49"/>
      <c r="G191" s="49"/>
      <c r="H191" s="49"/>
      <c r="I191" s="49"/>
      <c r="J191" s="49"/>
      <c r="K191" s="49"/>
    </row>
    <row r="192" spans="2:11" x14ac:dyDescent="0.25">
      <c r="B192" s="78"/>
      <c r="D192" s="79"/>
      <c r="E192" s="49"/>
      <c r="F192" s="49"/>
      <c r="G192" s="49"/>
      <c r="H192" s="49"/>
      <c r="I192" s="49"/>
      <c r="J192" s="49"/>
      <c r="K192" s="49"/>
    </row>
    <row r="193" spans="2:11" x14ac:dyDescent="0.25">
      <c r="B193" s="78"/>
      <c r="D193" s="79"/>
      <c r="E193" s="49"/>
      <c r="F193" s="49"/>
      <c r="G193" s="49"/>
      <c r="H193" s="49"/>
      <c r="I193" s="49"/>
      <c r="J193" s="49"/>
      <c r="K193" s="49"/>
    </row>
    <row r="194" spans="2:11" x14ac:dyDescent="0.25">
      <c r="B194" s="78"/>
      <c r="D194" s="79"/>
      <c r="E194" s="49"/>
      <c r="F194" s="49"/>
      <c r="G194" s="49"/>
      <c r="H194" s="49"/>
      <c r="I194" s="49"/>
      <c r="J194" s="49"/>
      <c r="K194" s="49"/>
    </row>
    <row r="195" spans="2:11" x14ac:dyDescent="0.25">
      <c r="B195" s="78"/>
      <c r="D195" s="79"/>
      <c r="E195" s="49"/>
      <c r="F195" s="49"/>
      <c r="G195" s="49"/>
      <c r="H195" s="49"/>
      <c r="I195" s="49"/>
      <c r="J195" s="49"/>
      <c r="K195" s="49"/>
    </row>
    <row r="196" spans="2:11" x14ac:dyDescent="0.25">
      <c r="B196" s="78"/>
      <c r="D196" s="79"/>
      <c r="E196" s="49"/>
      <c r="F196" s="49"/>
      <c r="G196" s="49"/>
      <c r="H196" s="49"/>
      <c r="I196" s="49"/>
      <c r="J196" s="49"/>
      <c r="K196" s="49"/>
    </row>
    <row r="197" spans="2:11" x14ac:dyDescent="0.25">
      <c r="B197" s="78"/>
      <c r="D197" s="79"/>
      <c r="E197" s="49"/>
      <c r="F197" s="49"/>
      <c r="G197" s="49"/>
      <c r="H197" s="49"/>
      <c r="I197" s="49"/>
      <c r="J197" s="49"/>
      <c r="K197" s="49"/>
    </row>
    <row r="198" spans="2:11" x14ac:dyDescent="0.25">
      <c r="B198" s="78"/>
      <c r="D198" s="79"/>
      <c r="E198" s="49"/>
      <c r="F198" s="49"/>
      <c r="G198" s="49"/>
      <c r="H198" s="49"/>
      <c r="I198" s="49"/>
      <c r="J198" s="49"/>
      <c r="K198" s="49"/>
    </row>
    <row r="199" spans="2:11" x14ac:dyDescent="0.25">
      <c r="B199" s="78"/>
      <c r="D199" s="79"/>
      <c r="E199" s="49"/>
      <c r="F199" s="49"/>
      <c r="G199" s="49"/>
      <c r="H199" s="49"/>
      <c r="I199" s="49"/>
      <c r="J199" s="49"/>
      <c r="K199" s="49"/>
    </row>
    <row r="200" spans="2:11" x14ac:dyDescent="0.25">
      <c r="B200" s="78"/>
      <c r="D200" s="79"/>
      <c r="E200" s="49"/>
      <c r="F200" s="49"/>
      <c r="G200" s="49"/>
      <c r="H200" s="49"/>
      <c r="I200" s="49"/>
      <c r="J200" s="49"/>
      <c r="K200" s="49"/>
    </row>
    <row r="201" spans="2:11" x14ac:dyDescent="0.25">
      <c r="B201" s="78"/>
      <c r="D201" s="79"/>
      <c r="E201" s="49"/>
      <c r="F201" s="49"/>
      <c r="G201" s="49"/>
      <c r="H201" s="49"/>
      <c r="I201" s="49"/>
      <c r="J201" s="49"/>
      <c r="K201" s="49"/>
    </row>
    <row r="202" spans="2:11" x14ac:dyDescent="0.25">
      <c r="B202" s="78"/>
      <c r="D202" s="79"/>
      <c r="E202" s="49"/>
      <c r="F202" s="49"/>
      <c r="G202" s="49"/>
      <c r="H202" s="49"/>
      <c r="I202" s="49"/>
      <c r="J202" s="49"/>
      <c r="K202" s="49"/>
    </row>
    <row r="203" spans="2:11" x14ac:dyDescent="0.25">
      <c r="B203" s="78"/>
      <c r="D203" s="79"/>
      <c r="E203" s="49"/>
      <c r="F203" s="49"/>
      <c r="G203" s="49"/>
      <c r="H203" s="49"/>
      <c r="I203" s="49"/>
      <c r="J203" s="49"/>
      <c r="K203" s="49"/>
    </row>
    <row r="204" spans="2:11" x14ac:dyDescent="0.25">
      <c r="B204" s="78"/>
      <c r="D204" s="79"/>
      <c r="E204" s="49"/>
      <c r="F204" s="49"/>
      <c r="G204" s="49"/>
      <c r="H204" s="49"/>
      <c r="I204" s="49"/>
      <c r="J204" s="49"/>
      <c r="K204" s="49"/>
    </row>
    <row r="205" spans="2:11" x14ac:dyDescent="0.25">
      <c r="B205" s="78"/>
      <c r="D205" s="79"/>
      <c r="E205" s="49"/>
      <c r="F205" s="49"/>
      <c r="G205" s="49"/>
      <c r="H205" s="49"/>
      <c r="I205" s="49"/>
      <c r="J205" s="49"/>
      <c r="K205" s="49"/>
    </row>
    <row r="206" spans="2:11" x14ac:dyDescent="0.25">
      <c r="B206" s="78"/>
      <c r="D206" s="79"/>
      <c r="E206" s="49"/>
      <c r="F206" s="49"/>
      <c r="G206" s="49"/>
      <c r="H206" s="49"/>
      <c r="I206" s="49"/>
      <c r="J206" s="49"/>
      <c r="K206" s="49"/>
    </row>
    <row r="207" spans="2:11" x14ac:dyDescent="0.25">
      <c r="B207" s="78"/>
      <c r="D207" s="79"/>
      <c r="E207" s="49"/>
      <c r="F207" s="49"/>
      <c r="G207" s="49"/>
      <c r="H207" s="49"/>
      <c r="I207" s="49"/>
      <c r="J207" s="49"/>
      <c r="K207" s="49"/>
    </row>
    <row r="208" spans="2:11" x14ac:dyDescent="0.25">
      <c r="B208" s="78"/>
      <c r="D208" s="79"/>
      <c r="E208" s="49"/>
      <c r="F208" s="49"/>
      <c r="G208" s="49"/>
      <c r="H208" s="49"/>
      <c r="I208" s="49"/>
      <c r="J208" s="49"/>
      <c r="K208" s="49"/>
    </row>
    <row r="209" spans="2:11" x14ac:dyDescent="0.25">
      <c r="B209" s="78"/>
      <c r="D209" s="79"/>
      <c r="E209" s="49"/>
      <c r="F209" s="49"/>
      <c r="G209" s="49"/>
      <c r="H209" s="49"/>
      <c r="I209" s="49"/>
      <c r="J209" s="49"/>
      <c r="K209" s="49"/>
    </row>
    <row r="210" spans="2:11" x14ac:dyDescent="0.25">
      <c r="B210" s="78"/>
      <c r="D210" s="79"/>
      <c r="E210" s="49"/>
      <c r="F210" s="49"/>
      <c r="G210" s="49"/>
      <c r="H210" s="49"/>
      <c r="I210" s="49"/>
      <c r="J210" s="49"/>
      <c r="K210" s="49"/>
    </row>
    <row r="211" spans="2:11" x14ac:dyDescent="0.25">
      <c r="B211" s="78"/>
      <c r="D211" s="79"/>
      <c r="E211" s="49"/>
      <c r="F211" s="49"/>
      <c r="G211" s="49"/>
      <c r="H211" s="49"/>
      <c r="I211" s="49"/>
      <c r="J211" s="49"/>
      <c r="K211" s="49"/>
    </row>
    <row r="212" spans="2:11" x14ac:dyDescent="0.25">
      <c r="B212" s="78"/>
      <c r="D212" s="79"/>
      <c r="E212" s="49"/>
      <c r="F212" s="49"/>
      <c r="G212" s="49"/>
      <c r="H212" s="49"/>
      <c r="I212" s="49"/>
      <c r="J212" s="49"/>
      <c r="K212" s="49"/>
    </row>
    <row r="213" spans="2:11" x14ac:dyDescent="0.25">
      <c r="B213" s="78"/>
      <c r="D213" s="79"/>
      <c r="E213" s="49"/>
      <c r="F213" s="49"/>
      <c r="G213" s="49"/>
      <c r="H213" s="49"/>
      <c r="I213" s="49"/>
      <c r="J213" s="49"/>
      <c r="K213" s="49"/>
    </row>
    <row r="214" spans="2:11" x14ac:dyDescent="0.25">
      <c r="B214" s="78"/>
      <c r="D214" s="79"/>
      <c r="E214" s="49"/>
      <c r="F214" s="49"/>
      <c r="G214" s="49"/>
      <c r="H214" s="49"/>
      <c r="I214" s="49"/>
      <c r="J214" s="49"/>
      <c r="K214" s="49"/>
    </row>
    <row r="215" spans="2:11" x14ac:dyDescent="0.25">
      <c r="B215" s="78"/>
      <c r="D215" s="79"/>
      <c r="E215" s="49"/>
      <c r="F215" s="49"/>
      <c r="G215" s="49"/>
      <c r="H215" s="49"/>
      <c r="I215" s="49"/>
      <c r="J215" s="49"/>
      <c r="K215" s="49"/>
    </row>
    <row r="216" spans="2:11" x14ac:dyDescent="0.25">
      <c r="B216" s="78"/>
      <c r="D216" s="79"/>
      <c r="E216" s="49"/>
      <c r="F216" s="49"/>
      <c r="G216" s="49"/>
      <c r="H216" s="49"/>
      <c r="I216" s="49"/>
      <c r="J216" s="49"/>
      <c r="K216" s="49"/>
    </row>
    <row r="217" spans="2:11" x14ac:dyDescent="0.25">
      <c r="B217" s="78"/>
      <c r="D217" s="79"/>
      <c r="E217" s="49"/>
      <c r="F217" s="49"/>
      <c r="G217" s="49"/>
      <c r="H217" s="49"/>
      <c r="I217" s="49"/>
      <c r="J217" s="49"/>
      <c r="K217" s="49"/>
    </row>
    <row r="218" spans="2:11" x14ac:dyDescent="0.25">
      <c r="B218" s="78"/>
      <c r="D218" s="79"/>
      <c r="E218" s="49"/>
      <c r="F218" s="49"/>
      <c r="G218" s="49"/>
      <c r="H218" s="49"/>
      <c r="I218" s="49"/>
      <c r="J218" s="49"/>
      <c r="K218" s="49"/>
    </row>
    <row r="219" spans="2:11" x14ac:dyDescent="0.25">
      <c r="B219" s="78"/>
      <c r="D219" s="79"/>
      <c r="E219" s="49"/>
      <c r="F219" s="49"/>
      <c r="G219" s="49"/>
      <c r="H219" s="49"/>
      <c r="I219" s="49"/>
      <c r="J219" s="49"/>
      <c r="K219" s="49"/>
    </row>
    <row r="220" spans="2:11" x14ac:dyDescent="0.25">
      <c r="B220" s="78"/>
      <c r="D220" s="79"/>
      <c r="E220" s="49"/>
      <c r="F220" s="49"/>
      <c r="G220" s="49"/>
      <c r="H220" s="49"/>
      <c r="I220" s="49"/>
      <c r="J220" s="49"/>
      <c r="K220" s="49"/>
    </row>
    <row r="221" spans="2:11" x14ac:dyDescent="0.25">
      <c r="B221" s="78"/>
      <c r="D221" s="79"/>
      <c r="E221" s="49"/>
      <c r="F221" s="49"/>
      <c r="G221" s="49"/>
      <c r="H221" s="49"/>
      <c r="I221" s="49"/>
      <c r="J221" s="49"/>
      <c r="K221" s="49"/>
    </row>
    <row r="222" spans="2:11" x14ac:dyDescent="0.25">
      <c r="B222" s="78"/>
      <c r="D222" s="79"/>
      <c r="E222" s="49"/>
      <c r="F222" s="49"/>
      <c r="G222" s="49"/>
      <c r="H222" s="49"/>
      <c r="I222" s="49"/>
      <c r="J222" s="49"/>
      <c r="K222" s="49"/>
    </row>
    <row r="223" spans="2:11" x14ac:dyDescent="0.25">
      <c r="B223" s="78"/>
      <c r="D223" s="79"/>
      <c r="E223" s="49"/>
      <c r="F223" s="49"/>
      <c r="G223" s="49"/>
      <c r="H223" s="49"/>
      <c r="I223" s="49"/>
      <c r="J223" s="49"/>
      <c r="K223" s="49"/>
    </row>
    <row r="224" spans="2:11" x14ac:dyDescent="0.25">
      <c r="B224" s="78"/>
      <c r="D224" s="79"/>
      <c r="E224" s="49"/>
      <c r="F224" s="49"/>
      <c r="G224" s="49"/>
      <c r="H224" s="49"/>
      <c r="I224" s="49"/>
      <c r="J224" s="49"/>
      <c r="K224" s="49"/>
    </row>
    <row r="225" spans="2:11" x14ac:dyDescent="0.25">
      <c r="B225" s="78"/>
      <c r="D225" s="79"/>
      <c r="E225" s="49"/>
      <c r="F225" s="49"/>
      <c r="G225" s="49"/>
      <c r="H225" s="49"/>
      <c r="I225" s="49"/>
      <c r="J225" s="49"/>
      <c r="K225" s="49"/>
    </row>
    <row r="226" spans="2:11" x14ac:dyDescent="0.25">
      <c r="B226" s="78"/>
      <c r="D226" s="79"/>
      <c r="E226" s="49"/>
      <c r="F226" s="49"/>
      <c r="G226" s="49"/>
      <c r="H226" s="49"/>
      <c r="I226" s="49"/>
      <c r="J226" s="49"/>
      <c r="K226" s="49"/>
    </row>
    <row r="227" spans="2:11" x14ac:dyDescent="0.25">
      <c r="B227" s="78"/>
      <c r="D227" s="79"/>
      <c r="E227" s="49"/>
      <c r="F227" s="49"/>
      <c r="G227" s="49"/>
      <c r="H227" s="49"/>
      <c r="I227" s="49"/>
      <c r="J227" s="49"/>
      <c r="K227" s="49"/>
    </row>
    <row r="228" spans="2:11" x14ac:dyDescent="0.25">
      <c r="B228" s="78"/>
      <c r="D228" s="79"/>
      <c r="E228" s="49"/>
      <c r="F228" s="49"/>
      <c r="G228" s="49"/>
      <c r="H228" s="49"/>
      <c r="I228" s="49"/>
      <c r="J228" s="49"/>
      <c r="K228" s="49"/>
    </row>
    <row r="229" spans="2:11" x14ac:dyDescent="0.25">
      <c r="B229" s="78"/>
      <c r="D229" s="79"/>
      <c r="E229" s="49"/>
      <c r="F229" s="49"/>
      <c r="G229" s="49"/>
      <c r="H229" s="49"/>
      <c r="I229" s="49"/>
      <c r="J229" s="49"/>
      <c r="K229" s="49"/>
    </row>
    <row r="230" spans="2:11" x14ac:dyDescent="0.25">
      <c r="B230" s="78"/>
      <c r="D230" s="79"/>
      <c r="E230" s="49"/>
      <c r="F230" s="49"/>
      <c r="G230" s="49"/>
      <c r="H230" s="49"/>
      <c r="I230" s="49"/>
      <c r="J230" s="49"/>
      <c r="K230" s="49"/>
    </row>
    <row r="231" spans="2:11" x14ac:dyDescent="0.25">
      <c r="B231" s="78"/>
      <c r="D231" s="79"/>
      <c r="E231" s="49"/>
      <c r="F231" s="49"/>
      <c r="G231" s="49"/>
      <c r="H231" s="49"/>
      <c r="I231" s="49"/>
      <c r="J231" s="49"/>
      <c r="K231" s="49"/>
    </row>
    <row r="232" spans="2:11" x14ac:dyDescent="0.25">
      <c r="B232" s="78"/>
      <c r="D232" s="79"/>
      <c r="E232" s="49"/>
      <c r="F232" s="49"/>
      <c r="G232" s="49"/>
      <c r="H232" s="49"/>
      <c r="I232" s="49"/>
      <c r="J232" s="49"/>
      <c r="K232" s="49"/>
    </row>
    <row r="233" spans="2:11" x14ac:dyDescent="0.25">
      <c r="B233" s="78"/>
      <c r="D233" s="79"/>
      <c r="E233" s="49"/>
      <c r="F233" s="49"/>
      <c r="G233" s="49"/>
      <c r="H233" s="49"/>
      <c r="I233" s="49"/>
      <c r="J233" s="49"/>
      <c r="K233" s="49"/>
    </row>
    <row r="234" spans="2:11" x14ac:dyDescent="0.25">
      <c r="B234" s="78"/>
      <c r="D234" s="79"/>
      <c r="E234" s="49"/>
      <c r="F234" s="49"/>
      <c r="G234" s="49"/>
      <c r="H234" s="49"/>
      <c r="I234" s="49"/>
      <c r="J234" s="49"/>
      <c r="K234" s="49"/>
    </row>
    <row r="235" spans="2:11" x14ac:dyDescent="0.25">
      <c r="B235" s="78"/>
      <c r="D235" s="79"/>
      <c r="E235" s="49"/>
      <c r="F235" s="49"/>
      <c r="G235" s="49"/>
      <c r="H235" s="49"/>
      <c r="I235" s="49"/>
      <c r="J235" s="49"/>
      <c r="K235" s="49"/>
    </row>
    <row r="236" spans="2:11" x14ac:dyDescent="0.25">
      <c r="B236" s="78"/>
      <c r="D236" s="79"/>
      <c r="E236" s="49"/>
      <c r="F236" s="49"/>
      <c r="G236" s="49"/>
      <c r="H236" s="49"/>
      <c r="I236" s="49"/>
      <c r="J236" s="49"/>
      <c r="K236" s="49"/>
    </row>
    <row r="237" spans="2:11" x14ac:dyDescent="0.25">
      <c r="B237" s="78"/>
      <c r="D237" s="79"/>
      <c r="E237" s="49"/>
      <c r="F237" s="49"/>
      <c r="G237" s="49"/>
      <c r="H237" s="49"/>
      <c r="I237" s="49"/>
      <c r="J237" s="49"/>
      <c r="K237" s="49"/>
    </row>
    <row r="238" spans="2:11" x14ac:dyDescent="0.25">
      <c r="B238" s="78"/>
      <c r="D238" s="79"/>
      <c r="E238" s="49"/>
      <c r="F238" s="49"/>
      <c r="G238" s="49"/>
      <c r="H238" s="49"/>
      <c r="I238" s="49"/>
      <c r="J238" s="49"/>
      <c r="K238" s="49"/>
    </row>
    <row r="239" spans="2:11" x14ac:dyDescent="0.25">
      <c r="B239" s="78"/>
      <c r="D239" s="79"/>
      <c r="E239" s="49"/>
      <c r="F239" s="49"/>
      <c r="G239" s="49"/>
      <c r="H239" s="49"/>
      <c r="I239" s="49"/>
      <c r="J239" s="49"/>
      <c r="K239" s="49"/>
    </row>
    <row r="240" spans="2:11" x14ac:dyDescent="0.25">
      <c r="B240" s="78"/>
      <c r="D240" s="79"/>
      <c r="E240" s="49"/>
      <c r="F240" s="49"/>
      <c r="G240" s="49"/>
      <c r="H240" s="49"/>
      <c r="I240" s="49"/>
      <c r="J240" s="49"/>
      <c r="K240" s="49"/>
    </row>
    <row r="241" spans="2:11" x14ac:dyDescent="0.25">
      <c r="B241" s="78"/>
      <c r="D241" s="79"/>
      <c r="E241" s="49"/>
      <c r="F241" s="49"/>
      <c r="G241" s="49"/>
      <c r="H241" s="49"/>
      <c r="I241" s="49"/>
      <c r="J241" s="49"/>
      <c r="K241" s="49"/>
    </row>
    <row r="242" spans="2:11" x14ac:dyDescent="0.25">
      <c r="B242" s="78"/>
      <c r="D242" s="79"/>
      <c r="E242" s="49"/>
      <c r="F242" s="49"/>
      <c r="G242" s="49"/>
      <c r="H242" s="49"/>
      <c r="I242" s="49"/>
      <c r="J242" s="49"/>
      <c r="K242" s="49"/>
    </row>
    <row r="243" spans="2:11" x14ac:dyDescent="0.25">
      <c r="B243" s="78"/>
      <c r="D243" s="79"/>
      <c r="E243" s="49"/>
      <c r="F243" s="49"/>
      <c r="G243" s="49"/>
      <c r="H243" s="49"/>
      <c r="I243" s="49"/>
      <c r="J243" s="49"/>
      <c r="K243" s="49"/>
    </row>
    <row r="244" spans="2:11" x14ac:dyDescent="0.25">
      <c r="B244" s="78"/>
      <c r="D244" s="79"/>
      <c r="E244" s="49"/>
      <c r="F244" s="49"/>
      <c r="G244" s="49"/>
      <c r="H244" s="49"/>
      <c r="I244" s="49"/>
      <c r="J244" s="49"/>
      <c r="K244" s="49"/>
    </row>
    <row r="245" spans="2:11" x14ac:dyDescent="0.25">
      <c r="B245" s="78"/>
      <c r="D245" s="79"/>
      <c r="E245" s="49"/>
      <c r="F245" s="49"/>
      <c r="G245" s="49"/>
      <c r="H245" s="49"/>
      <c r="I245" s="49"/>
      <c r="J245" s="49"/>
      <c r="K245" s="49"/>
    </row>
    <row r="246" spans="2:11" x14ac:dyDescent="0.25">
      <c r="B246" s="78"/>
      <c r="D246" s="79"/>
      <c r="E246" s="49"/>
      <c r="F246" s="49"/>
      <c r="G246" s="49"/>
      <c r="H246" s="49"/>
      <c r="I246" s="49"/>
      <c r="J246" s="49"/>
      <c r="K246" s="49"/>
    </row>
    <row r="247" spans="2:11" x14ac:dyDescent="0.25">
      <c r="B247" s="78"/>
      <c r="D247" s="79"/>
      <c r="E247" s="49"/>
      <c r="F247" s="49"/>
      <c r="G247" s="49"/>
      <c r="H247" s="49"/>
      <c r="I247" s="49"/>
      <c r="J247" s="49"/>
      <c r="K247" s="49"/>
    </row>
    <row r="248" spans="2:11" x14ac:dyDescent="0.25">
      <c r="B248" s="78"/>
      <c r="D248" s="79"/>
      <c r="E248" s="49"/>
      <c r="F248" s="49"/>
      <c r="G248" s="49"/>
      <c r="H248" s="49"/>
      <c r="I248" s="49"/>
      <c r="J248" s="49"/>
      <c r="K248" s="49"/>
    </row>
    <row r="249" spans="2:11" x14ac:dyDescent="0.25">
      <c r="B249" s="78"/>
      <c r="D249" s="79"/>
      <c r="E249" s="49"/>
      <c r="F249" s="49"/>
      <c r="G249" s="49"/>
      <c r="H249" s="49"/>
      <c r="I249" s="49"/>
      <c r="J249" s="49"/>
      <c r="K249" s="49"/>
    </row>
    <row r="250" spans="2:11" x14ac:dyDescent="0.25">
      <c r="B250" s="78"/>
      <c r="D250" s="79"/>
      <c r="E250" s="49"/>
      <c r="F250" s="49"/>
      <c r="G250" s="49"/>
      <c r="H250" s="49"/>
      <c r="I250" s="49"/>
      <c r="J250" s="49"/>
      <c r="K250" s="49"/>
    </row>
    <row r="251" spans="2:11" x14ac:dyDescent="0.25">
      <c r="B251" s="78"/>
      <c r="D251" s="79"/>
      <c r="E251" s="49"/>
      <c r="F251" s="49"/>
      <c r="G251" s="49"/>
      <c r="H251" s="49"/>
      <c r="I251" s="49"/>
      <c r="J251" s="49"/>
      <c r="K251" s="49"/>
    </row>
    <row r="252" spans="2:11" x14ac:dyDescent="0.25">
      <c r="B252" s="78"/>
      <c r="D252" s="79"/>
      <c r="E252" s="49"/>
      <c r="F252" s="49"/>
      <c r="G252" s="49"/>
      <c r="H252" s="49"/>
      <c r="I252" s="49"/>
      <c r="J252" s="49"/>
      <c r="K252" s="49"/>
    </row>
    <row r="253" spans="2:11" x14ac:dyDescent="0.25">
      <c r="B253" s="78"/>
      <c r="D253" s="79"/>
      <c r="E253" s="49"/>
      <c r="F253" s="49"/>
      <c r="G253" s="49"/>
      <c r="H253" s="49"/>
      <c r="I253" s="49"/>
      <c r="J253" s="49"/>
      <c r="K253" s="49"/>
    </row>
    <row r="254" spans="2:11" x14ac:dyDescent="0.25">
      <c r="B254" s="78"/>
      <c r="D254" s="79"/>
      <c r="E254" s="49"/>
      <c r="F254" s="49"/>
      <c r="G254" s="49"/>
      <c r="H254" s="49"/>
      <c r="I254" s="49"/>
      <c r="J254" s="49"/>
      <c r="K254" s="49"/>
    </row>
    <row r="255" spans="2:11" x14ac:dyDescent="0.25">
      <c r="B255" s="78"/>
      <c r="D255" s="79"/>
      <c r="E255" s="49"/>
      <c r="F255" s="49"/>
      <c r="G255" s="49"/>
      <c r="H255" s="49"/>
      <c r="I255" s="49"/>
      <c r="J255" s="49"/>
      <c r="K255" s="49"/>
    </row>
    <row r="256" spans="2:11" x14ac:dyDescent="0.25">
      <c r="B256" s="78"/>
      <c r="D256" s="79"/>
      <c r="E256" s="49"/>
      <c r="F256" s="49"/>
      <c r="G256" s="49"/>
      <c r="H256" s="49"/>
      <c r="I256" s="49"/>
      <c r="J256" s="49"/>
      <c r="K256" s="49"/>
    </row>
    <row r="257" spans="2:11" x14ac:dyDescent="0.25">
      <c r="B257" s="78"/>
      <c r="D257" s="79"/>
      <c r="E257" s="49"/>
      <c r="F257" s="49"/>
      <c r="G257" s="49"/>
      <c r="H257" s="49"/>
      <c r="I257" s="49"/>
      <c r="J257" s="49"/>
      <c r="K257" s="49"/>
    </row>
    <row r="258" spans="2:11" x14ac:dyDescent="0.25">
      <c r="B258" s="78"/>
      <c r="D258" s="79"/>
      <c r="E258" s="49"/>
      <c r="F258" s="49"/>
      <c r="G258" s="49"/>
      <c r="H258" s="49"/>
      <c r="I258" s="49"/>
      <c r="J258" s="49"/>
      <c r="K258" s="49"/>
    </row>
    <row r="259" spans="2:11" x14ac:dyDescent="0.25">
      <c r="B259" s="78"/>
      <c r="D259" s="79"/>
      <c r="E259" s="49"/>
      <c r="F259" s="49"/>
      <c r="G259" s="49"/>
      <c r="H259" s="49"/>
      <c r="I259" s="49"/>
      <c r="J259" s="49"/>
      <c r="K259" s="49"/>
    </row>
    <row r="260" spans="2:11" x14ac:dyDescent="0.25">
      <c r="B260" s="78"/>
      <c r="D260" s="79"/>
      <c r="E260" s="49"/>
      <c r="F260" s="49"/>
      <c r="G260" s="49"/>
      <c r="H260" s="49"/>
      <c r="I260" s="49"/>
      <c r="J260" s="49"/>
      <c r="K260" s="49"/>
    </row>
    <row r="261" spans="2:11" x14ac:dyDescent="0.25">
      <c r="B261" s="78"/>
      <c r="D261" s="79"/>
      <c r="E261" s="49"/>
      <c r="F261" s="49"/>
      <c r="G261" s="49"/>
      <c r="H261" s="49"/>
      <c r="I261" s="49"/>
      <c r="J261" s="49"/>
      <c r="K261" s="49"/>
    </row>
    <row r="262" spans="2:11" x14ac:dyDescent="0.25">
      <c r="B262" s="78"/>
      <c r="D262" s="79"/>
      <c r="E262" s="49"/>
      <c r="F262" s="49"/>
      <c r="G262" s="49"/>
      <c r="H262" s="49"/>
      <c r="I262" s="49"/>
      <c r="J262" s="49"/>
      <c r="K262" s="49"/>
    </row>
    <row r="263" spans="2:11" x14ac:dyDescent="0.25">
      <c r="B263" s="78"/>
      <c r="D263" s="79"/>
      <c r="E263" s="49"/>
      <c r="F263" s="49"/>
      <c r="G263" s="49"/>
      <c r="H263" s="49"/>
      <c r="I263" s="49"/>
      <c r="J263" s="49"/>
      <c r="K263" s="49"/>
    </row>
    <row r="264" spans="2:11" x14ac:dyDescent="0.25">
      <c r="B264" s="78"/>
      <c r="D264" s="79"/>
      <c r="E264" s="49"/>
      <c r="F264" s="49"/>
      <c r="G264" s="49"/>
      <c r="H264" s="49"/>
      <c r="I264" s="49"/>
      <c r="J264" s="49"/>
      <c r="K264" s="49"/>
    </row>
    <row r="265" spans="2:11" x14ac:dyDescent="0.25">
      <c r="B265" s="78"/>
      <c r="D265" s="79"/>
      <c r="E265" s="49"/>
      <c r="F265" s="49"/>
      <c r="G265" s="49"/>
      <c r="H265" s="49"/>
      <c r="I265" s="49"/>
      <c r="J265" s="49"/>
      <c r="K265" s="49"/>
    </row>
    <row r="266" spans="2:11" x14ac:dyDescent="0.25">
      <c r="B266" s="78"/>
      <c r="D266" s="79"/>
      <c r="E266" s="49"/>
      <c r="F266" s="49"/>
      <c r="G266" s="49"/>
      <c r="H266" s="49"/>
      <c r="I266" s="49"/>
      <c r="J266" s="49"/>
      <c r="K266" s="49"/>
    </row>
    <row r="267" spans="2:11" x14ac:dyDescent="0.25">
      <c r="B267" s="78"/>
      <c r="D267" s="79"/>
      <c r="E267" s="49"/>
      <c r="F267" s="49"/>
      <c r="G267" s="49"/>
      <c r="H267" s="49"/>
      <c r="I267" s="49"/>
      <c r="J267" s="49"/>
      <c r="K267" s="49"/>
    </row>
    <row r="268" spans="2:11" x14ac:dyDescent="0.25">
      <c r="B268" s="78"/>
      <c r="D268" s="79"/>
      <c r="E268" s="49"/>
      <c r="F268" s="49"/>
      <c r="G268" s="49"/>
      <c r="H268" s="49"/>
      <c r="I268" s="49"/>
      <c r="J268" s="49"/>
      <c r="K268" s="49"/>
    </row>
    <row r="269" spans="2:11" x14ac:dyDescent="0.25">
      <c r="B269" s="78"/>
      <c r="D269" s="79"/>
      <c r="E269" s="49"/>
      <c r="F269" s="49"/>
      <c r="G269" s="49"/>
      <c r="H269" s="49"/>
      <c r="I269" s="49"/>
      <c r="J269" s="49"/>
      <c r="K269" s="49"/>
    </row>
    <row r="270" spans="2:11" x14ac:dyDescent="0.25">
      <c r="B270" s="78"/>
      <c r="D270" s="79"/>
      <c r="E270" s="49"/>
      <c r="F270" s="49"/>
      <c r="G270" s="49"/>
      <c r="H270" s="49"/>
      <c r="I270" s="49"/>
      <c r="J270" s="49"/>
      <c r="K270" s="49"/>
    </row>
    <row r="271" spans="2:11" x14ac:dyDescent="0.25">
      <c r="B271" s="78"/>
      <c r="D271" s="79"/>
      <c r="E271" s="49"/>
      <c r="F271" s="49"/>
      <c r="G271" s="49"/>
      <c r="H271" s="49"/>
      <c r="I271" s="49"/>
      <c r="J271" s="49"/>
      <c r="K271" s="49"/>
    </row>
    <row r="272" spans="2:11" x14ac:dyDescent="0.25">
      <c r="B272" s="78"/>
      <c r="D272" s="79"/>
      <c r="E272" s="49"/>
      <c r="F272" s="49"/>
      <c r="G272" s="49"/>
      <c r="H272" s="49"/>
      <c r="I272" s="49"/>
      <c r="J272" s="49"/>
      <c r="K272" s="49"/>
    </row>
    <row r="273" spans="2:11" x14ac:dyDescent="0.25">
      <c r="B273" s="78"/>
      <c r="D273" s="79"/>
      <c r="E273" s="49"/>
      <c r="F273" s="49"/>
      <c r="G273" s="49"/>
      <c r="H273" s="49"/>
      <c r="I273" s="49"/>
      <c r="J273" s="49"/>
      <c r="K273" s="49"/>
    </row>
    <row r="274" spans="2:11" x14ac:dyDescent="0.25">
      <c r="B274" s="78"/>
      <c r="D274" s="79"/>
      <c r="E274" s="49"/>
      <c r="F274" s="49"/>
      <c r="G274" s="49"/>
      <c r="H274" s="49"/>
      <c r="I274" s="49"/>
      <c r="J274" s="49"/>
      <c r="K274" s="49"/>
    </row>
    <row r="275" spans="2:11" x14ac:dyDescent="0.25">
      <c r="B275" s="78"/>
      <c r="D275" s="79"/>
      <c r="E275" s="49"/>
      <c r="F275" s="49"/>
      <c r="G275" s="49"/>
      <c r="H275" s="49"/>
      <c r="I275" s="49"/>
      <c r="J275" s="49"/>
      <c r="K275" s="49"/>
    </row>
    <row r="276" spans="2:11" x14ac:dyDescent="0.25">
      <c r="B276" s="78"/>
      <c r="D276" s="79"/>
      <c r="E276" s="49"/>
      <c r="F276" s="49"/>
      <c r="G276" s="49"/>
      <c r="H276" s="49"/>
      <c r="I276" s="49"/>
      <c r="J276" s="49"/>
      <c r="K276" s="49"/>
    </row>
    <row r="277" spans="2:11" x14ac:dyDescent="0.25">
      <c r="B277" s="78"/>
      <c r="D277" s="79"/>
      <c r="E277" s="49"/>
      <c r="F277" s="49"/>
      <c r="G277" s="49"/>
      <c r="H277" s="49"/>
      <c r="I277" s="49"/>
      <c r="J277" s="49"/>
      <c r="K277" s="49"/>
    </row>
    <row r="278" spans="2:11" x14ac:dyDescent="0.25">
      <c r="B278" s="78"/>
      <c r="D278" s="79"/>
      <c r="E278" s="49"/>
      <c r="F278" s="49"/>
      <c r="G278" s="49"/>
      <c r="H278" s="49"/>
      <c r="I278" s="49"/>
      <c r="J278" s="49"/>
      <c r="K278" s="49"/>
    </row>
    <row r="279" spans="2:11" x14ac:dyDescent="0.25">
      <c r="B279" s="78"/>
      <c r="D279" s="79"/>
      <c r="E279" s="49"/>
      <c r="F279" s="49"/>
      <c r="G279" s="49"/>
      <c r="H279" s="49"/>
      <c r="I279" s="49"/>
      <c r="J279" s="49"/>
      <c r="K279" s="49"/>
    </row>
    <row r="280" spans="2:11" x14ac:dyDescent="0.25">
      <c r="B280" s="78"/>
      <c r="D280" s="79"/>
      <c r="E280" s="49"/>
      <c r="F280" s="49"/>
      <c r="G280" s="49"/>
      <c r="H280" s="49"/>
      <c r="I280" s="49"/>
      <c r="J280" s="49"/>
      <c r="K280" s="49"/>
    </row>
    <row r="281" spans="2:11" x14ac:dyDescent="0.25">
      <c r="B281" s="78"/>
      <c r="D281" s="79"/>
      <c r="E281" s="49"/>
      <c r="F281" s="49"/>
      <c r="G281" s="49"/>
      <c r="H281" s="49"/>
      <c r="I281" s="49"/>
      <c r="J281" s="49"/>
      <c r="K281" s="49"/>
    </row>
    <row r="282" spans="2:11" x14ac:dyDescent="0.25">
      <c r="B282" s="78"/>
      <c r="D282" s="79"/>
      <c r="E282" s="49"/>
      <c r="F282" s="49"/>
      <c r="G282" s="49"/>
      <c r="H282" s="49"/>
      <c r="I282" s="49"/>
      <c r="J282" s="49"/>
      <c r="K282" s="49"/>
    </row>
    <row r="283" spans="2:11" x14ac:dyDescent="0.25">
      <c r="B283" s="78"/>
      <c r="D283" s="79"/>
      <c r="E283" s="49"/>
      <c r="F283" s="49"/>
      <c r="G283" s="49"/>
      <c r="H283" s="49"/>
      <c r="I283" s="49"/>
      <c r="J283" s="49"/>
      <c r="K283" s="49"/>
    </row>
    <row r="284" spans="2:11" x14ac:dyDescent="0.25">
      <c r="B284" s="78"/>
      <c r="D284" s="79"/>
      <c r="E284" s="49"/>
      <c r="F284" s="49"/>
      <c r="G284" s="49"/>
      <c r="H284" s="49"/>
      <c r="I284" s="49"/>
      <c r="J284" s="49"/>
      <c r="K284" s="49"/>
    </row>
    <row r="285" spans="2:11" x14ac:dyDescent="0.25">
      <c r="B285" s="78"/>
      <c r="D285" s="79"/>
      <c r="E285" s="49"/>
      <c r="F285" s="49"/>
      <c r="G285" s="49"/>
      <c r="H285" s="49"/>
      <c r="I285" s="49"/>
      <c r="J285" s="49"/>
      <c r="K285" s="49"/>
    </row>
    <row r="286" spans="2:11" x14ac:dyDescent="0.25">
      <c r="B286" s="78"/>
      <c r="D286" s="79"/>
      <c r="E286" s="49"/>
      <c r="F286" s="49"/>
      <c r="G286" s="49"/>
      <c r="H286" s="49"/>
      <c r="I286" s="49"/>
      <c r="J286" s="49"/>
      <c r="K286" s="49"/>
    </row>
    <row r="287" spans="2:11" x14ac:dyDescent="0.25">
      <c r="B287" s="78"/>
      <c r="D287" s="79"/>
      <c r="E287" s="49"/>
      <c r="F287" s="49"/>
      <c r="G287" s="49"/>
      <c r="H287" s="49"/>
      <c r="I287" s="49"/>
      <c r="J287" s="49"/>
      <c r="K287" s="49"/>
    </row>
    <row r="288" spans="2:11" x14ac:dyDescent="0.25">
      <c r="B288" s="78"/>
      <c r="D288" s="79"/>
      <c r="E288" s="49"/>
      <c r="F288" s="49"/>
      <c r="G288" s="49"/>
      <c r="H288" s="49"/>
      <c r="I288" s="49"/>
      <c r="J288" s="49"/>
      <c r="K288" s="49"/>
    </row>
    <row r="289" spans="2:11" x14ac:dyDescent="0.25">
      <c r="B289" s="78"/>
      <c r="D289" s="79"/>
      <c r="E289" s="49"/>
      <c r="F289" s="49"/>
      <c r="G289" s="49"/>
      <c r="H289" s="49"/>
      <c r="I289" s="49"/>
      <c r="J289" s="49"/>
      <c r="K289" s="49"/>
    </row>
    <row r="290" spans="2:11" x14ac:dyDescent="0.25">
      <c r="B290" s="78"/>
      <c r="D290" s="79"/>
      <c r="E290" s="49"/>
      <c r="F290" s="49"/>
      <c r="G290" s="49"/>
      <c r="H290" s="49"/>
      <c r="I290" s="49"/>
      <c r="J290" s="49"/>
      <c r="K290" s="49"/>
    </row>
    <row r="291" spans="2:11" x14ac:dyDescent="0.25">
      <c r="B291" s="78"/>
      <c r="D291" s="79"/>
      <c r="E291" s="49"/>
      <c r="F291" s="49"/>
      <c r="G291" s="49"/>
      <c r="H291" s="49"/>
      <c r="I291" s="49"/>
      <c r="J291" s="49"/>
      <c r="K291" s="49"/>
    </row>
    <row r="292" spans="2:11" x14ac:dyDescent="0.25">
      <c r="B292" s="78"/>
      <c r="D292" s="79"/>
      <c r="E292" s="49"/>
      <c r="F292" s="49"/>
      <c r="G292" s="49"/>
      <c r="H292" s="49"/>
      <c r="I292" s="49"/>
      <c r="J292" s="49"/>
      <c r="K292" s="49"/>
    </row>
    <row r="293" spans="2:11" x14ac:dyDescent="0.25">
      <c r="B293" s="78"/>
      <c r="D293" s="79"/>
      <c r="E293" s="49"/>
      <c r="F293" s="49"/>
      <c r="G293" s="49"/>
      <c r="H293" s="49"/>
      <c r="I293" s="49"/>
      <c r="J293" s="49"/>
      <c r="K293" s="49"/>
    </row>
    <row r="294" spans="2:11" x14ac:dyDescent="0.25">
      <c r="B294" s="78"/>
      <c r="D294" s="79"/>
      <c r="E294" s="49"/>
      <c r="F294" s="49"/>
      <c r="G294" s="49"/>
      <c r="H294" s="49"/>
      <c r="I294" s="49"/>
      <c r="J294" s="49"/>
      <c r="K294" s="49"/>
    </row>
    <row r="295" spans="2:11" x14ac:dyDescent="0.25">
      <c r="B295" s="78"/>
      <c r="D295" s="79"/>
      <c r="E295" s="49"/>
      <c r="F295" s="49"/>
      <c r="G295" s="49"/>
      <c r="H295" s="49"/>
      <c r="I295" s="49"/>
      <c r="J295" s="49"/>
      <c r="K295" s="49"/>
    </row>
    <row r="296" spans="2:11" x14ac:dyDescent="0.25">
      <c r="B296" s="78"/>
      <c r="D296" s="79"/>
      <c r="E296" s="49"/>
      <c r="F296" s="49"/>
      <c r="G296" s="49"/>
      <c r="H296" s="49"/>
      <c r="I296" s="49"/>
      <c r="J296" s="49"/>
      <c r="K296" s="49"/>
    </row>
    <row r="297" spans="2:11" x14ac:dyDescent="0.25">
      <c r="B297" s="78"/>
      <c r="D297" s="79"/>
      <c r="E297" s="49"/>
      <c r="F297" s="49"/>
      <c r="G297" s="49"/>
      <c r="H297" s="49"/>
      <c r="I297" s="49"/>
      <c r="J297" s="49"/>
      <c r="K297" s="49"/>
    </row>
    <row r="298" spans="2:11" x14ac:dyDescent="0.25">
      <c r="B298" s="78"/>
      <c r="D298" s="79"/>
      <c r="E298" s="49"/>
      <c r="F298" s="49"/>
      <c r="G298" s="49"/>
      <c r="H298" s="49"/>
      <c r="I298" s="49"/>
      <c r="J298" s="49"/>
      <c r="K298" s="49"/>
    </row>
    <row r="299" spans="2:11" x14ac:dyDescent="0.25">
      <c r="B299" s="78"/>
      <c r="D299" s="79"/>
      <c r="E299" s="49"/>
      <c r="F299" s="49"/>
      <c r="G299" s="49"/>
      <c r="H299" s="49"/>
      <c r="I299" s="49"/>
      <c r="J299" s="49"/>
      <c r="K299" s="49"/>
    </row>
    <row r="300" spans="2:11" x14ac:dyDescent="0.25">
      <c r="B300" s="78"/>
      <c r="D300" s="79"/>
      <c r="E300" s="49"/>
      <c r="F300" s="49"/>
      <c r="G300" s="49"/>
      <c r="H300" s="49"/>
      <c r="I300" s="49"/>
      <c r="J300" s="49"/>
      <c r="K300" s="49"/>
    </row>
    <row r="301" spans="2:11" x14ac:dyDescent="0.25">
      <c r="B301" s="78"/>
      <c r="D301" s="79"/>
      <c r="E301" s="49"/>
      <c r="F301" s="49"/>
      <c r="G301" s="49"/>
      <c r="H301" s="49"/>
      <c r="I301" s="49"/>
      <c r="J301" s="49"/>
      <c r="K301" s="49"/>
    </row>
    <row r="302" spans="2:11" x14ac:dyDescent="0.25">
      <c r="B302" s="78"/>
      <c r="D302" s="79"/>
      <c r="E302" s="49"/>
      <c r="F302" s="49"/>
      <c r="G302" s="49"/>
      <c r="H302" s="49"/>
      <c r="I302" s="49"/>
      <c r="J302" s="49"/>
      <c r="K302" s="49"/>
    </row>
    <row r="303" spans="2:11" x14ac:dyDescent="0.25">
      <c r="B303" s="78"/>
      <c r="D303" s="79"/>
      <c r="E303" s="49"/>
      <c r="F303" s="49"/>
      <c r="G303" s="49"/>
      <c r="H303" s="49"/>
      <c r="I303" s="49"/>
      <c r="J303" s="49"/>
      <c r="K303" s="49"/>
    </row>
    <row r="304" spans="2:11" x14ac:dyDescent="0.25">
      <c r="B304" s="78"/>
      <c r="D304" s="79"/>
      <c r="E304" s="49"/>
      <c r="F304" s="49"/>
      <c r="G304" s="49"/>
      <c r="H304" s="49"/>
      <c r="I304" s="49"/>
      <c r="J304" s="49"/>
      <c r="K304" s="49"/>
    </row>
    <row r="305" spans="2:11" x14ac:dyDescent="0.25">
      <c r="B305" s="78"/>
      <c r="D305" s="79"/>
      <c r="E305" s="49"/>
      <c r="F305" s="49"/>
      <c r="G305" s="49"/>
      <c r="H305" s="49"/>
      <c r="I305" s="49"/>
      <c r="J305" s="49"/>
      <c r="K305" s="49"/>
    </row>
    <row r="306" spans="2:11" x14ac:dyDescent="0.25">
      <c r="B306" s="78"/>
      <c r="D306" s="79"/>
      <c r="E306" s="49"/>
      <c r="F306" s="49"/>
      <c r="G306" s="49"/>
      <c r="H306" s="49"/>
      <c r="I306" s="49"/>
      <c r="J306" s="49"/>
      <c r="K306" s="49"/>
    </row>
    <row r="307" spans="2:11" x14ac:dyDescent="0.25">
      <c r="B307" s="78"/>
      <c r="D307" s="79"/>
      <c r="E307" s="49"/>
      <c r="F307" s="49"/>
      <c r="G307" s="49"/>
      <c r="H307" s="49"/>
      <c r="I307" s="49"/>
      <c r="J307" s="49"/>
      <c r="K307" s="49"/>
    </row>
    <row r="308" spans="2:11" x14ac:dyDescent="0.25">
      <c r="B308" s="78"/>
      <c r="D308" s="79"/>
      <c r="E308" s="49"/>
      <c r="F308" s="49"/>
      <c r="G308" s="49"/>
      <c r="H308" s="49"/>
      <c r="I308" s="49"/>
      <c r="J308" s="49"/>
      <c r="K308" s="49"/>
    </row>
    <row r="309" spans="2:11" x14ac:dyDescent="0.25">
      <c r="B309" s="78"/>
      <c r="D309" s="79"/>
      <c r="E309" s="49"/>
      <c r="F309" s="49"/>
      <c r="G309" s="49"/>
      <c r="H309" s="49"/>
      <c r="I309" s="49"/>
      <c r="J309" s="49"/>
      <c r="K309" s="49"/>
    </row>
    <row r="310" spans="2:11" x14ac:dyDescent="0.25">
      <c r="B310" s="78"/>
      <c r="D310" s="79"/>
      <c r="E310" s="49"/>
      <c r="F310" s="49"/>
      <c r="G310" s="49"/>
      <c r="H310" s="49"/>
      <c r="I310" s="49"/>
      <c r="J310" s="49"/>
      <c r="K310" s="49"/>
    </row>
    <row r="311" spans="2:11" x14ac:dyDescent="0.25">
      <c r="B311" s="78"/>
      <c r="D311" s="79"/>
      <c r="E311" s="49"/>
      <c r="F311" s="49"/>
      <c r="G311" s="49"/>
      <c r="H311" s="49"/>
      <c r="I311" s="49"/>
      <c r="J311" s="49"/>
      <c r="K311" s="49"/>
    </row>
    <row r="312" spans="2:11" x14ac:dyDescent="0.25">
      <c r="B312" s="78"/>
      <c r="D312" s="79"/>
      <c r="E312" s="49"/>
      <c r="F312" s="49"/>
      <c r="G312" s="49"/>
      <c r="H312" s="49"/>
      <c r="I312" s="49"/>
      <c r="J312" s="49"/>
      <c r="K312" s="49"/>
    </row>
    <row r="313" spans="2:11" x14ac:dyDescent="0.25">
      <c r="B313" s="78"/>
      <c r="D313" s="79"/>
      <c r="E313" s="49"/>
      <c r="F313" s="49"/>
      <c r="G313" s="49"/>
      <c r="H313" s="49"/>
      <c r="I313" s="49"/>
      <c r="J313" s="49"/>
      <c r="K313" s="49"/>
    </row>
    <row r="314" spans="2:11" x14ac:dyDescent="0.25">
      <c r="B314" s="78"/>
      <c r="D314" s="79"/>
      <c r="E314" s="49"/>
      <c r="F314" s="49"/>
      <c r="G314" s="49"/>
      <c r="H314" s="49"/>
      <c r="I314" s="49"/>
      <c r="J314" s="49"/>
      <c r="K314" s="49"/>
    </row>
    <row r="315" spans="2:11" x14ac:dyDescent="0.25">
      <c r="B315" s="78"/>
      <c r="D315" s="79"/>
      <c r="E315" s="49"/>
      <c r="F315" s="49"/>
      <c r="G315" s="49"/>
      <c r="H315" s="49"/>
      <c r="I315" s="49"/>
      <c r="J315" s="49"/>
      <c r="K315" s="49"/>
    </row>
    <row r="316" spans="2:11" x14ac:dyDescent="0.25">
      <c r="B316" s="78"/>
      <c r="D316" s="79"/>
      <c r="E316" s="49"/>
      <c r="F316" s="49"/>
      <c r="G316" s="49"/>
      <c r="H316" s="49"/>
      <c r="I316" s="49"/>
      <c r="J316" s="49"/>
      <c r="K316" s="49"/>
    </row>
    <row r="317" spans="2:11" x14ac:dyDescent="0.25">
      <c r="B317" s="78"/>
      <c r="D317" s="79"/>
      <c r="E317" s="49"/>
      <c r="F317" s="49"/>
      <c r="G317" s="49"/>
      <c r="H317" s="49"/>
      <c r="I317" s="49"/>
      <c r="J317" s="49"/>
      <c r="K317" s="49"/>
    </row>
    <row r="318" spans="2:11" x14ac:dyDescent="0.25">
      <c r="B318" s="78"/>
      <c r="D318" s="79"/>
      <c r="E318" s="49"/>
      <c r="F318" s="49"/>
      <c r="G318" s="49"/>
      <c r="H318" s="49"/>
      <c r="I318" s="49"/>
      <c r="J318" s="49"/>
      <c r="K318" s="49"/>
    </row>
    <row r="319" spans="2:11" x14ac:dyDescent="0.25">
      <c r="B319" s="78"/>
      <c r="D319" s="79"/>
      <c r="E319" s="49"/>
      <c r="F319" s="49"/>
      <c r="G319" s="49"/>
      <c r="H319" s="49"/>
      <c r="I319" s="49"/>
      <c r="J319" s="49"/>
      <c r="K319" s="49"/>
    </row>
    <row r="320" spans="2:11" x14ac:dyDescent="0.25">
      <c r="B320" s="78"/>
      <c r="D320" s="79"/>
      <c r="E320" s="49"/>
      <c r="F320" s="49"/>
      <c r="G320" s="49"/>
      <c r="H320" s="49"/>
      <c r="I320" s="49"/>
      <c r="J320" s="49"/>
      <c r="K320" s="49"/>
    </row>
    <row r="321" spans="2:11" x14ac:dyDescent="0.25">
      <c r="B321" s="78"/>
      <c r="D321" s="79"/>
      <c r="E321" s="49"/>
      <c r="F321" s="49"/>
      <c r="G321" s="49"/>
      <c r="H321" s="49"/>
      <c r="I321" s="49"/>
      <c r="J321" s="49"/>
      <c r="K321" s="49"/>
    </row>
    <row r="322" spans="2:11" x14ac:dyDescent="0.25">
      <c r="B322" s="78"/>
      <c r="D322" s="79"/>
      <c r="E322" s="49"/>
      <c r="F322" s="49"/>
      <c r="G322" s="49"/>
      <c r="H322" s="49"/>
      <c r="I322" s="49"/>
      <c r="J322" s="49"/>
      <c r="K322" s="49"/>
    </row>
    <row r="323" spans="2:11" x14ac:dyDescent="0.25">
      <c r="B323" s="78"/>
      <c r="D323" s="79"/>
      <c r="E323" s="49"/>
      <c r="F323" s="49"/>
      <c r="G323" s="49"/>
      <c r="H323" s="49"/>
      <c r="I323" s="49"/>
      <c r="J323" s="49"/>
      <c r="K323" s="49"/>
    </row>
    <row r="324" spans="2:11" x14ac:dyDescent="0.25">
      <c r="B324" s="78"/>
      <c r="D324" s="79"/>
      <c r="E324" s="49"/>
      <c r="F324" s="49"/>
      <c r="G324" s="49"/>
      <c r="H324" s="49"/>
      <c r="I324" s="49"/>
      <c r="J324" s="49"/>
      <c r="K324" s="49"/>
    </row>
    <row r="325" spans="2:11" x14ac:dyDescent="0.25">
      <c r="B325" s="78"/>
      <c r="D325" s="79"/>
      <c r="E325" s="49"/>
      <c r="F325" s="49"/>
      <c r="G325" s="49"/>
      <c r="H325" s="49"/>
      <c r="I325" s="49"/>
      <c r="J325" s="49"/>
      <c r="K325" s="49"/>
    </row>
    <row r="326" spans="2:11" x14ac:dyDescent="0.25">
      <c r="B326" s="78"/>
      <c r="D326" s="79"/>
      <c r="E326" s="49"/>
      <c r="F326" s="49"/>
      <c r="G326" s="49"/>
      <c r="H326" s="49"/>
      <c r="I326" s="49"/>
      <c r="J326" s="49"/>
      <c r="K326" s="49"/>
    </row>
    <row r="327" spans="2:11" x14ac:dyDescent="0.25">
      <c r="B327" s="78"/>
      <c r="D327" s="79"/>
      <c r="E327" s="49"/>
      <c r="F327" s="49"/>
      <c r="G327" s="49"/>
      <c r="H327" s="49"/>
      <c r="I327" s="49"/>
      <c r="J327" s="49"/>
      <c r="K327" s="49"/>
    </row>
    <row r="328" spans="2:11" x14ac:dyDescent="0.25">
      <c r="B328" s="78"/>
      <c r="D328" s="79"/>
      <c r="E328" s="49"/>
      <c r="F328" s="49"/>
      <c r="G328" s="49"/>
      <c r="H328" s="49"/>
      <c r="I328" s="49"/>
      <c r="J328" s="49"/>
      <c r="K328" s="49"/>
    </row>
    <row r="329" spans="2:11" x14ac:dyDescent="0.25">
      <c r="B329" s="78"/>
      <c r="D329" s="79"/>
      <c r="E329" s="49"/>
      <c r="F329" s="49"/>
      <c r="G329" s="49"/>
      <c r="H329" s="49"/>
      <c r="I329" s="49"/>
      <c r="J329" s="49"/>
      <c r="K329" s="49"/>
    </row>
    <row r="330" spans="2:11" x14ac:dyDescent="0.25">
      <c r="B330" s="78"/>
      <c r="D330" s="79"/>
      <c r="E330" s="49"/>
      <c r="F330" s="49"/>
      <c r="G330" s="49"/>
      <c r="H330" s="49"/>
      <c r="I330" s="49"/>
      <c r="J330" s="49"/>
      <c r="K330" s="49"/>
    </row>
    <row r="331" spans="2:11" x14ac:dyDescent="0.25">
      <c r="B331" s="78"/>
      <c r="D331" s="79"/>
      <c r="E331" s="49"/>
      <c r="F331" s="49"/>
      <c r="G331" s="49"/>
      <c r="H331" s="49"/>
      <c r="I331" s="49"/>
      <c r="J331" s="49"/>
      <c r="K331" s="49"/>
    </row>
    <row r="332" spans="2:11" x14ac:dyDescent="0.25">
      <c r="B332" s="78"/>
      <c r="D332" s="79"/>
      <c r="E332" s="49"/>
      <c r="F332" s="49"/>
      <c r="G332" s="49"/>
      <c r="H332" s="49"/>
      <c r="I332" s="49"/>
      <c r="J332" s="49"/>
      <c r="K332" s="49"/>
    </row>
    <row r="333" spans="2:11" x14ac:dyDescent="0.25">
      <c r="B333" s="78"/>
      <c r="D333" s="79"/>
      <c r="E333" s="49"/>
      <c r="F333" s="49"/>
      <c r="G333" s="49"/>
      <c r="H333" s="49"/>
      <c r="I333" s="49"/>
      <c r="J333" s="49"/>
      <c r="K333" s="49"/>
    </row>
    <row r="334" spans="2:11" x14ac:dyDescent="0.25">
      <c r="B334" s="78"/>
      <c r="D334" s="79"/>
      <c r="E334" s="49"/>
      <c r="F334" s="49"/>
      <c r="G334" s="49"/>
      <c r="H334" s="49"/>
      <c r="I334" s="49"/>
      <c r="J334" s="49"/>
      <c r="K334" s="49"/>
    </row>
    <row r="335" spans="2:11" x14ac:dyDescent="0.25">
      <c r="B335" s="78"/>
      <c r="D335" s="79"/>
      <c r="E335" s="49"/>
      <c r="F335" s="49"/>
      <c r="G335" s="49"/>
      <c r="H335" s="49"/>
      <c r="I335" s="49"/>
      <c r="J335" s="49"/>
      <c r="K335" s="49"/>
    </row>
    <row r="336" spans="2:11" x14ac:dyDescent="0.25">
      <c r="B336" s="78"/>
      <c r="D336" s="79"/>
      <c r="E336" s="49"/>
      <c r="F336" s="49"/>
      <c r="G336" s="49"/>
      <c r="H336" s="49"/>
      <c r="I336" s="49"/>
      <c r="J336" s="49"/>
      <c r="K336" s="49"/>
    </row>
    <row r="337" spans="2:11" x14ac:dyDescent="0.25">
      <c r="B337" s="78"/>
      <c r="D337" s="79"/>
      <c r="E337" s="49"/>
      <c r="F337" s="49"/>
      <c r="G337" s="49"/>
      <c r="H337" s="49"/>
      <c r="I337" s="49"/>
      <c r="J337" s="49"/>
      <c r="K337" s="49"/>
    </row>
    <row r="338" spans="2:11" x14ac:dyDescent="0.25">
      <c r="B338" s="78"/>
      <c r="D338" s="79"/>
      <c r="E338" s="49"/>
      <c r="F338" s="49"/>
      <c r="G338" s="49"/>
      <c r="H338" s="49"/>
      <c r="I338" s="49"/>
      <c r="J338" s="49"/>
      <c r="K338" s="49"/>
    </row>
    <row r="339" spans="2:11" x14ac:dyDescent="0.25">
      <c r="B339" s="78"/>
      <c r="D339" s="79"/>
      <c r="E339" s="49"/>
      <c r="F339" s="49"/>
      <c r="G339" s="49"/>
      <c r="H339" s="49"/>
      <c r="I339" s="49"/>
      <c r="J339" s="49"/>
      <c r="K339" s="49"/>
    </row>
    <row r="340" spans="2:11" x14ac:dyDescent="0.25">
      <c r="B340" s="78"/>
      <c r="D340" s="79"/>
      <c r="E340" s="49"/>
      <c r="F340" s="49"/>
      <c r="G340" s="49"/>
      <c r="H340" s="49"/>
      <c r="I340" s="49"/>
      <c r="J340" s="49"/>
      <c r="K340" s="49"/>
    </row>
    <row r="341" spans="2:11" x14ac:dyDescent="0.25">
      <c r="B341" s="78"/>
      <c r="D341" s="79"/>
      <c r="E341" s="49"/>
      <c r="F341" s="49"/>
      <c r="G341" s="49"/>
      <c r="H341" s="49"/>
      <c r="I341" s="49"/>
      <c r="J341" s="49"/>
      <c r="K341" s="49"/>
    </row>
    <row r="342" spans="2:11" x14ac:dyDescent="0.25">
      <c r="B342" s="78"/>
      <c r="D342" s="79"/>
      <c r="E342" s="49"/>
      <c r="F342" s="49"/>
      <c r="G342" s="49"/>
      <c r="H342" s="49"/>
      <c r="I342" s="49"/>
      <c r="J342" s="49"/>
      <c r="K342" s="49"/>
    </row>
    <row r="343" spans="2:11" x14ac:dyDescent="0.25">
      <c r="B343" s="78"/>
      <c r="D343" s="79"/>
      <c r="E343" s="49"/>
      <c r="F343" s="49"/>
      <c r="G343" s="49"/>
      <c r="H343" s="49"/>
      <c r="I343" s="49"/>
      <c r="J343" s="49"/>
      <c r="K343" s="49"/>
    </row>
    <row r="344" spans="2:11" x14ac:dyDescent="0.25">
      <c r="B344" s="78"/>
      <c r="D344" s="79"/>
      <c r="E344" s="49"/>
      <c r="F344" s="49"/>
      <c r="G344" s="49"/>
      <c r="H344" s="49"/>
      <c r="I344" s="49"/>
      <c r="J344" s="49"/>
      <c r="K344" s="49"/>
    </row>
    <row r="345" spans="2:11" x14ac:dyDescent="0.25">
      <c r="B345" s="78"/>
      <c r="D345" s="79"/>
      <c r="E345" s="49"/>
      <c r="F345" s="49"/>
      <c r="G345" s="49"/>
      <c r="H345" s="49"/>
      <c r="I345" s="49"/>
      <c r="J345" s="49"/>
      <c r="K345" s="49"/>
    </row>
    <row r="346" spans="2:11" x14ac:dyDescent="0.25">
      <c r="B346" s="78"/>
      <c r="D346" s="79"/>
      <c r="E346" s="49"/>
      <c r="F346" s="49"/>
      <c r="G346" s="49"/>
      <c r="H346" s="49"/>
      <c r="I346" s="49"/>
      <c r="J346" s="49"/>
      <c r="K346" s="49"/>
    </row>
    <row r="347" spans="2:11" x14ac:dyDescent="0.25">
      <c r="B347" s="78"/>
      <c r="D347" s="79"/>
      <c r="E347" s="49"/>
      <c r="F347" s="49"/>
      <c r="G347" s="49"/>
      <c r="H347" s="49"/>
      <c r="I347" s="49"/>
      <c r="J347" s="49"/>
      <c r="K347" s="49"/>
    </row>
    <row r="348" spans="2:11" x14ac:dyDescent="0.25">
      <c r="B348" s="78"/>
      <c r="D348" s="79"/>
      <c r="E348" s="49"/>
      <c r="F348" s="49"/>
      <c r="G348" s="49"/>
      <c r="H348" s="49"/>
      <c r="I348" s="49"/>
      <c r="J348" s="49"/>
      <c r="K348" s="49"/>
    </row>
    <row r="349" spans="2:11" x14ac:dyDescent="0.25">
      <c r="B349" s="78"/>
      <c r="D349" s="79"/>
      <c r="E349" s="49"/>
      <c r="F349" s="49"/>
      <c r="G349" s="49"/>
      <c r="H349" s="49"/>
      <c r="I349" s="49"/>
      <c r="J349" s="49"/>
      <c r="K349" s="49"/>
    </row>
    <row r="350" spans="2:11" x14ac:dyDescent="0.25">
      <c r="B350" s="78"/>
      <c r="D350" s="79"/>
      <c r="E350" s="49"/>
      <c r="F350" s="49"/>
      <c r="G350" s="49"/>
      <c r="H350" s="49"/>
      <c r="I350" s="49"/>
      <c r="J350" s="49"/>
      <c r="K350" s="49"/>
    </row>
    <row r="351" spans="2:11" x14ac:dyDescent="0.25">
      <c r="B351" s="78"/>
      <c r="D351" s="79"/>
      <c r="E351" s="49"/>
      <c r="F351" s="49"/>
      <c r="G351" s="49"/>
      <c r="H351" s="49"/>
      <c r="I351" s="49"/>
      <c r="J351" s="49"/>
      <c r="K351" s="49"/>
    </row>
    <row r="352" spans="2:11" x14ac:dyDescent="0.25">
      <c r="B352" s="78"/>
      <c r="D352" s="79"/>
      <c r="E352" s="49"/>
      <c r="F352" s="49"/>
      <c r="G352" s="49"/>
      <c r="H352" s="49"/>
      <c r="I352" s="49"/>
      <c r="J352" s="49"/>
      <c r="K352" s="49"/>
    </row>
    <row r="353" spans="2:11" x14ac:dyDescent="0.25">
      <c r="B353" s="78"/>
      <c r="D353" s="79"/>
      <c r="E353" s="49"/>
      <c r="F353" s="49"/>
      <c r="G353" s="49"/>
      <c r="H353" s="49"/>
      <c r="I353" s="49"/>
      <c r="J353" s="49"/>
      <c r="K353" s="49"/>
    </row>
    <row r="354" spans="2:11" x14ac:dyDescent="0.25">
      <c r="B354" s="78"/>
      <c r="D354" s="79"/>
      <c r="E354" s="49"/>
      <c r="F354" s="49"/>
      <c r="G354" s="49"/>
      <c r="H354" s="49"/>
      <c r="I354" s="49"/>
      <c r="J354" s="49"/>
      <c r="K354" s="49"/>
    </row>
    <row r="355" spans="2:11" x14ac:dyDescent="0.25">
      <c r="B355" s="78"/>
      <c r="D355" s="79"/>
      <c r="E355" s="49"/>
      <c r="F355" s="49"/>
      <c r="G355" s="49"/>
      <c r="H355" s="49"/>
      <c r="I355" s="49"/>
      <c r="J355" s="49"/>
      <c r="K355" s="49"/>
    </row>
    <row r="356" spans="2:11" x14ac:dyDescent="0.25">
      <c r="B356" s="78"/>
      <c r="D356" s="79"/>
      <c r="E356" s="49"/>
      <c r="F356" s="49"/>
      <c r="G356" s="49"/>
      <c r="H356" s="49"/>
      <c r="I356" s="49"/>
      <c r="J356" s="49"/>
      <c r="K356" s="49"/>
    </row>
    <row r="357" spans="2:11" x14ac:dyDescent="0.25">
      <c r="B357" s="78"/>
      <c r="D357" s="79"/>
      <c r="E357" s="49"/>
      <c r="F357" s="49"/>
      <c r="G357" s="49"/>
      <c r="H357" s="49"/>
      <c r="I357" s="49"/>
      <c r="J357" s="49"/>
      <c r="K357" s="49"/>
    </row>
    <row r="358" spans="2:11" x14ac:dyDescent="0.25">
      <c r="B358" s="78"/>
      <c r="D358" s="79"/>
      <c r="E358" s="49"/>
      <c r="F358" s="49"/>
      <c r="G358" s="49"/>
      <c r="H358" s="49"/>
      <c r="I358" s="49"/>
      <c r="J358" s="49"/>
      <c r="K358" s="49"/>
    </row>
    <row r="359" spans="2:11" x14ac:dyDescent="0.25">
      <c r="B359" s="78"/>
      <c r="D359" s="79"/>
      <c r="E359" s="49"/>
      <c r="F359" s="49"/>
      <c r="G359" s="49"/>
      <c r="H359" s="49"/>
      <c r="I359" s="49"/>
      <c r="J359" s="49"/>
      <c r="K359" s="49"/>
    </row>
    <row r="360" spans="2:11" x14ac:dyDescent="0.25">
      <c r="B360" s="78"/>
      <c r="D360" s="79"/>
      <c r="E360" s="49"/>
      <c r="F360" s="49"/>
      <c r="G360" s="49"/>
      <c r="H360" s="49"/>
      <c r="I360" s="49"/>
      <c r="J360" s="49"/>
      <c r="K360" s="49"/>
    </row>
    <row r="361" spans="2:11" x14ac:dyDescent="0.25">
      <c r="B361" s="78"/>
      <c r="D361" s="79"/>
      <c r="E361" s="49"/>
      <c r="F361" s="49"/>
      <c r="G361" s="49"/>
      <c r="H361" s="49"/>
      <c r="I361" s="49"/>
      <c r="J361" s="49"/>
      <c r="K361" s="49"/>
    </row>
    <row r="362" spans="2:11" x14ac:dyDescent="0.25">
      <c r="B362" s="78"/>
      <c r="D362" s="79"/>
      <c r="E362" s="49"/>
      <c r="F362" s="49"/>
      <c r="G362" s="49"/>
      <c r="H362" s="49"/>
      <c r="I362" s="49"/>
      <c r="J362" s="49"/>
      <c r="K362" s="49"/>
    </row>
    <row r="363" spans="2:11" x14ac:dyDescent="0.25">
      <c r="B363" s="78"/>
      <c r="D363" s="79"/>
      <c r="E363" s="49"/>
      <c r="F363" s="49"/>
      <c r="G363" s="49"/>
      <c r="H363" s="49"/>
      <c r="I363" s="49"/>
      <c r="J363" s="49"/>
      <c r="K363" s="49"/>
    </row>
    <row r="364" spans="2:11" x14ac:dyDescent="0.25">
      <c r="B364" s="78"/>
      <c r="D364" s="79"/>
      <c r="E364" s="49"/>
      <c r="F364" s="49"/>
      <c r="G364" s="49"/>
      <c r="H364" s="49"/>
      <c r="I364" s="49"/>
      <c r="J364" s="49"/>
      <c r="K364" s="49"/>
    </row>
    <row r="365" spans="2:11" x14ac:dyDescent="0.25">
      <c r="B365" s="78"/>
      <c r="D365" s="79"/>
      <c r="E365" s="49"/>
      <c r="F365" s="49"/>
      <c r="G365" s="49"/>
      <c r="H365" s="49"/>
      <c r="I365" s="49"/>
      <c r="J365" s="49"/>
      <c r="K365" s="49"/>
    </row>
    <row r="366" spans="2:11" x14ac:dyDescent="0.25">
      <c r="B366" s="78"/>
      <c r="D366" s="79"/>
      <c r="E366" s="49"/>
      <c r="F366" s="49"/>
      <c r="G366" s="49"/>
      <c r="H366" s="49"/>
      <c r="I366" s="49"/>
      <c r="J366" s="49"/>
      <c r="K366" s="49"/>
    </row>
    <row r="367" spans="2:11" x14ac:dyDescent="0.25">
      <c r="B367" s="78"/>
      <c r="D367" s="79"/>
      <c r="E367" s="49"/>
      <c r="F367" s="49"/>
      <c r="G367" s="49"/>
      <c r="H367" s="49"/>
      <c r="I367" s="49"/>
      <c r="J367" s="49"/>
      <c r="K367" s="49"/>
    </row>
    <row r="368" spans="2:11" x14ac:dyDescent="0.25">
      <c r="B368" s="78"/>
      <c r="D368" s="79"/>
      <c r="E368" s="49"/>
      <c r="F368" s="49"/>
      <c r="G368" s="49"/>
      <c r="H368" s="49"/>
      <c r="I368" s="49"/>
      <c r="J368" s="49"/>
      <c r="K368" s="49"/>
    </row>
    <row r="369" spans="2:11" x14ac:dyDescent="0.25">
      <c r="B369" s="78"/>
      <c r="D369" s="79"/>
      <c r="E369" s="49"/>
      <c r="F369" s="49"/>
      <c r="G369" s="49"/>
      <c r="H369" s="49"/>
      <c r="I369" s="49"/>
      <c r="J369" s="49"/>
      <c r="K369" s="49"/>
    </row>
    <row r="370" spans="2:11" x14ac:dyDescent="0.25">
      <c r="B370" s="78"/>
      <c r="D370" s="79"/>
      <c r="E370" s="49"/>
      <c r="F370" s="49"/>
      <c r="G370" s="49"/>
      <c r="H370" s="49"/>
      <c r="I370" s="49"/>
      <c r="J370" s="49"/>
      <c r="K370" s="49"/>
    </row>
    <row r="371" spans="2:11" x14ac:dyDescent="0.25">
      <c r="B371" s="78"/>
      <c r="D371" s="79"/>
      <c r="E371" s="49"/>
      <c r="F371" s="49"/>
      <c r="G371" s="49"/>
      <c r="H371" s="49"/>
      <c r="I371" s="49"/>
      <c r="J371" s="49"/>
      <c r="K371" s="49"/>
    </row>
    <row r="372" spans="2:11" x14ac:dyDescent="0.25">
      <c r="B372" s="78"/>
      <c r="D372" s="79"/>
      <c r="E372" s="49"/>
      <c r="F372" s="49"/>
      <c r="G372" s="49"/>
      <c r="H372" s="49"/>
      <c r="I372" s="49"/>
      <c r="J372" s="49"/>
      <c r="K372" s="49"/>
    </row>
    <row r="373" spans="2:11" x14ac:dyDescent="0.25">
      <c r="B373" s="78"/>
      <c r="D373" s="79"/>
      <c r="E373" s="49"/>
      <c r="F373" s="49"/>
      <c r="G373" s="49"/>
      <c r="H373" s="49"/>
      <c r="I373" s="49"/>
      <c r="J373" s="49"/>
      <c r="K373" s="49"/>
    </row>
    <row r="374" spans="2:11" x14ac:dyDescent="0.25">
      <c r="B374" s="78"/>
      <c r="D374" s="79"/>
      <c r="E374" s="49"/>
      <c r="F374" s="49"/>
      <c r="G374" s="49"/>
      <c r="H374" s="49"/>
      <c r="I374" s="49"/>
      <c r="J374" s="49"/>
      <c r="K374" s="49"/>
    </row>
    <row r="375" spans="2:11" x14ac:dyDescent="0.25">
      <c r="B375" s="78"/>
      <c r="D375" s="79"/>
      <c r="E375" s="49"/>
      <c r="F375" s="49"/>
      <c r="G375" s="49"/>
      <c r="H375" s="49"/>
      <c r="I375" s="49"/>
      <c r="J375" s="49"/>
      <c r="K375" s="49"/>
    </row>
    <row r="376" spans="2:11" x14ac:dyDescent="0.25">
      <c r="B376" s="78"/>
      <c r="D376" s="79"/>
      <c r="E376" s="49"/>
      <c r="F376" s="49"/>
      <c r="G376" s="49"/>
      <c r="H376" s="49"/>
      <c r="I376" s="49"/>
      <c r="J376" s="49"/>
      <c r="K376" s="49"/>
    </row>
    <row r="377" spans="2:11" x14ac:dyDescent="0.25">
      <c r="B377" s="78"/>
      <c r="D377" s="79"/>
      <c r="E377" s="49"/>
      <c r="F377" s="49"/>
      <c r="G377" s="49"/>
      <c r="H377" s="49"/>
      <c r="I377" s="49"/>
      <c r="J377" s="49"/>
      <c r="K377" s="49"/>
    </row>
    <row r="378" spans="2:11" x14ac:dyDescent="0.25">
      <c r="B378" s="78"/>
      <c r="D378" s="79"/>
      <c r="E378" s="49"/>
      <c r="F378" s="49"/>
      <c r="G378" s="49"/>
      <c r="H378" s="49"/>
      <c r="I378" s="49"/>
      <c r="J378" s="49"/>
      <c r="K378" s="49"/>
    </row>
    <row r="379" spans="2:11" x14ac:dyDescent="0.25">
      <c r="B379" s="78"/>
      <c r="D379" s="79"/>
      <c r="E379" s="49"/>
      <c r="F379" s="49"/>
      <c r="G379" s="49"/>
      <c r="H379" s="49"/>
      <c r="I379" s="49"/>
      <c r="J379" s="49"/>
      <c r="K379" s="49"/>
    </row>
    <row r="380" spans="2:11" x14ac:dyDescent="0.25">
      <c r="B380" s="78"/>
      <c r="D380" s="79"/>
      <c r="E380" s="49"/>
      <c r="F380" s="49"/>
      <c r="G380" s="49"/>
      <c r="H380" s="49"/>
      <c r="I380" s="49"/>
      <c r="J380" s="49"/>
      <c r="K380" s="49"/>
    </row>
    <row r="381" spans="2:11" x14ac:dyDescent="0.25">
      <c r="B381" s="78"/>
      <c r="D381" s="79"/>
      <c r="E381" s="49"/>
      <c r="F381" s="49"/>
      <c r="G381" s="49"/>
      <c r="H381" s="49"/>
      <c r="I381" s="49"/>
      <c r="J381" s="49"/>
      <c r="K381" s="49"/>
    </row>
    <row r="382" spans="2:11" x14ac:dyDescent="0.25">
      <c r="B382" s="78"/>
      <c r="D382" s="79"/>
      <c r="E382" s="49"/>
      <c r="F382" s="49"/>
      <c r="G382" s="49"/>
      <c r="H382" s="49"/>
      <c r="I382" s="49"/>
      <c r="J382" s="49"/>
      <c r="K382" s="49"/>
    </row>
    <row r="383" spans="2:11" x14ac:dyDescent="0.25">
      <c r="B383" s="78"/>
      <c r="D383" s="79"/>
      <c r="E383" s="49"/>
      <c r="F383" s="49"/>
      <c r="G383" s="49"/>
      <c r="H383" s="49"/>
      <c r="I383" s="49"/>
      <c r="J383" s="49"/>
      <c r="K383" s="49"/>
    </row>
    <row r="384" spans="2:11" x14ac:dyDescent="0.25">
      <c r="B384" s="78"/>
      <c r="D384" s="79"/>
      <c r="E384" s="49"/>
      <c r="F384" s="49"/>
      <c r="G384" s="49"/>
      <c r="H384" s="49"/>
      <c r="I384" s="49"/>
      <c r="J384" s="49"/>
      <c r="K384" s="49"/>
    </row>
    <row r="385" spans="2:11" x14ac:dyDescent="0.25">
      <c r="B385" s="78"/>
      <c r="D385" s="79"/>
      <c r="E385" s="49"/>
      <c r="F385" s="49"/>
      <c r="G385" s="49"/>
      <c r="H385" s="49"/>
      <c r="I385" s="49"/>
      <c r="J385" s="49"/>
      <c r="K385" s="49"/>
    </row>
    <row r="386" spans="2:11" x14ac:dyDescent="0.25">
      <c r="B386" s="78"/>
      <c r="D386" s="79"/>
      <c r="E386" s="49"/>
      <c r="F386" s="49"/>
      <c r="G386" s="49"/>
      <c r="H386" s="49"/>
      <c r="I386" s="49"/>
      <c r="J386" s="49"/>
      <c r="K386" s="49"/>
    </row>
    <row r="387" spans="2:11" x14ac:dyDescent="0.25">
      <c r="B387" s="78"/>
      <c r="D387" s="79"/>
      <c r="E387" s="49"/>
      <c r="F387" s="49"/>
      <c r="G387" s="49"/>
      <c r="H387" s="49"/>
      <c r="I387" s="49"/>
      <c r="J387" s="49"/>
      <c r="K387" s="49"/>
    </row>
    <row r="388" spans="2:11" x14ac:dyDescent="0.25">
      <c r="B388" s="78"/>
      <c r="D388" s="79"/>
      <c r="E388" s="49"/>
      <c r="F388" s="49"/>
      <c r="G388" s="49"/>
      <c r="H388" s="49"/>
      <c r="I388" s="49"/>
      <c r="J388" s="49"/>
      <c r="K388" s="49"/>
    </row>
    <row r="389" spans="2:11" x14ac:dyDescent="0.25">
      <c r="B389" s="78"/>
      <c r="D389" s="79"/>
      <c r="E389" s="49"/>
      <c r="F389" s="49"/>
      <c r="G389" s="49"/>
      <c r="H389" s="49"/>
      <c r="I389" s="49"/>
      <c r="J389" s="49"/>
      <c r="K389" s="49"/>
    </row>
    <row r="390" spans="2:11" x14ac:dyDescent="0.25">
      <c r="B390" s="78"/>
      <c r="D390" s="79"/>
      <c r="E390" s="49"/>
      <c r="F390" s="49"/>
      <c r="G390" s="49"/>
      <c r="H390" s="49"/>
      <c r="I390" s="49"/>
      <c r="J390" s="49"/>
      <c r="K390" s="49"/>
    </row>
    <row r="391" spans="2:11" x14ac:dyDescent="0.25">
      <c r="B391" s="78"/>
      <c r="D391" s="79"/>
      <c r="E391" s="49"/>
      <c r="F391" s="49"/>
      <c r="G391" s="49"/>
      <c r="H391" s="49"/>
      <c r="I391" s="49"/>
      <c r="J391" s="49"/>
      <c r="K391" s="49"/>
    </row>
    <row r="392" spans="2:11" x14ac:dyDescent="0.25">
      <c r="B392" s="78"/>
      <c r="D392" s="79"/>
      <c r="E392" s="49"/>
      <c r="F392" s="49"/>
      <c r="G392" s="49"/>
      <c r="H392" s="49"/>
      <c r="I392" s="49"/>
      <c r="J392" s="49"/>
      <c r="K392" s="49"/>
    </row>
    <row r="393" spans="2:11" x14ac:dyDescent="0.25">
      <c r="B393" s="78"/>
      <c r="D393" s="79"/>
      <c r="E393" s="49"/>
      <c r="F393" s="49"/>
      <c r="G393" s="49"/>
      <c r="H393" s="49"/>
      <c r="I393" s="49"/>
      <c r="J393" s="49"/>
      <c r="K393" s="49"/>
    </row>
    <row r="394" spans="2:11" x14ac:dyDescent="0.25">
      <c r="B394" s="78"/>
      <c r="D394" s="79"/>
      <c r="E394" s="49"/>
      <c r="F394" s="49"/>
      <c r="G394" s="49"/>
      <c r="H394" s="49"/>
      <c r="I394" s="49"/>
      <c r="J394" s="49"/>
      <c r="K394" s="49"/>
    </row>
    <row r="395" spans="2:11" x14ac:dyDescent="0.25">
      <c r="B395" s="78"/>
      <c r="D395" s="79"/>
      <c r="E395" s="49"/>
      <c r="F395" s="49"/>
      <c r="G395" s="49"/>
      <c r="H395" s="49"/>
      <c r="I395" s="49"/>
      <c r="J395" s="49"/>
      <c r="K395" s="49"/>
    </row>
    <row r="396" spans="2:11" x14ac:dyDescent="0.25">
      <c r="B396" s="78"/>
      <c r="D396" s="79"/>
      <c r="E396" s="49"/>
      <c r="F396" s="49"/>
      <c r="G396" s="49"/>
      <c r="H396" s="49"/>
      <c r="I396" s="49"/>
      <c r="J396" s="49"/>
      <c r="K396" s="49"/>
    </row>
    <row r="397" spans="2:11" x14ac:dyDescent="0.25">
      <c r="B397" s="78"/>
      <c r="D397" s="79"/>
      <c r="E397" s="49"/>
      <c r="F397" s="49"/>
      <c r="G397" s="49"/>
      <c r="H397" s="49"/>
      <c r="I397" s="49"/>
      <c r="J397" s="49"/>
      <c r="K397" s="49"/>
    </row>
    <row r="398" spans="2:11" x14ac:dyDescent="0.25">
      <c r="B398" s="78"/>
      <c r="D398" s="79"/>
      <c r="E398" s="49"/>
      <c r="F398" s="49"/>
      <c r="G398" s="49"/>
      <c r="H398" s="49"/>
      <c r="I398" s="49"/>
      <c r="J398" s="49"/>
      <c r="K398" s="49"/>
    </row>
    <row r="399" spans="2:11" x14ac:dyDescent="0.25">
      <c r="B399" s="78"/>
      <c r="D399" s="79"/>
      <c r="E399" s="49"/>
      <c r="F399" s="49"/>
      <c r="G399" s="49"/>
      <c r="H399" s="49"/>
      <c r="I399" s="49"/>
      <c r="J399" s="49"/>
      <c r="K399" s="49"/>
    </row>
    <row r="400" spans="2:11" x14ac:dyDescent="0.25">
      <c r="B400" s="78"/>
      <c r="D400" s="79"/>
      <c r="E400" s="49"/>
      <c r="F400" s="49"/>
      <c r="G400" s="49"/>
      <c r="H400" s="49"/>
      <c r="I400" s="49"/>
      <c r="J400" s="49"/>
      <c r="K400" s="49"/>
    </row>
    <row r="401" spans="2:11" x14ac:dyDescent="0.25">
      <c r="B401" s="78"/>
      <c r="D401" s="79"/>
      <c r="E401" s="49"/>
      <c r="F401" s="49"/>
      <c r="G401" s="49"/>
      <c r="H401" s="49"/>
      <c r="I401" s="49"/>
      <c r="J401" s="49"/>
      <c r="K401" s="49"/>
    </row>
    <row r="402" spans="2:11" x14ac:dyDescent="0.25">
      <c r="B402" s="78"/>
      <c r="D402" s="79"/>
      <c r="E402" s="49"/>
      <c r="F402" s="49"/>
      <c r="G402" s="49"/>
      <c r="H402" s="49"/>
      <c r="I402" s="49"/>
      <c r="J402" s="49"/>
      <c r="K402" s="49"/>
    </row>
    <row r="403" spans="2:11" x14ac:dyDescent="0.25">
      <c r="B403" s="78"/>
      <c r="D403" s="79"/>
      <c r="E403" s="49"/>
      <c r="F403" s="49"/>
      <c r="G403" s="49"/>
      <c r="H403" s="49"/>
      <c r="I403" s="49"/>
      <c r="J403" s="49"/>
      <c r="K403" s="49"/>
    </row>
    <row r="404" spans="2:11" x14ac:dyDescent="0.25">
      <c r="B404" s="78"/>
      <c r="D404" s="79"/>
      <c r="E404" s="49"/>
      <c r="F404" s="49"/>
      <c r="G404" s="49"/>
      <c r="H404" s="49"/>
      <c r="I404" s="49"/>
      <c r="J404" s="49"/>
      <c r="K404" s="49"/>
    </row>
    <row r="405" spans="2:11" x14ac:dyDescent="0.25">
      <c r="B405" s="78"/>
      <c r="D405" s="79"/>
      <c r="E405" s="49"/>
      <c r="F405" s="49"/>
      <c r="G405" s="49"/>
      <c r="H405" s="49"/>
      <c r="I405" s="49"/>
      <c r="J405" s="49"/>
      <c r="K405" s="49"/>
    </row>
    <row r="406" spans="2:11" x14ac:dyDescent="0.25">
      <c r="B406" s="78"/>
      <c r="D406" s="79"/>
      <c r="E406" s="49"/>
      <c r="F406" s="49"/>
      <c r="G406" s="49"/>
      <c r="H406" s="49"/>
      <c r="I406" s="49"/>
      <c r="J406" s="49"/>
      <c r="K406" s="49"/>
    </row>
    <row r="407" spans="2:11" x14ac:dyDescent="0.25">
      <c r="B407" s="78"/>
      <c r="D407" s="79"/>
      <c r="E407" s="49"/>
      <c r="F407" s="49"/>
      <c r="G407" s="49"/>
      <c r="H407" s="49"/>
      <c r="I407" s="49"/>
      <c r="J407" s="49"/>
      <c r="K407" s="49"/>
    </row>
    <row r="408" spans="2:11" x14ac:dyDescent="0.25">
      <c r="B408" s="78"/>
      <c r="D408" s="79"/>
      <c r="E408" s="49"/>
      <c r="F408" s="49"/>
      <c r="G408" s="49"/>
      <c r="H408" s="49"/>
      <c r="I408" s="49"/>
      <c r="J408" s="49"/>
      <c r="K408" s="49"/>
    </row>
    <row r="409" spans="2:11" x14ac:dyDescent="0.25">
      <c r="B409" s="78"/>
      <c r="D409" s="79"/>
      <c r="E409" s="49"/>
      <c r="F409" s="49"/>
      <c r="G409" s="49"/>
      <c r="H409" s="49"/>
      <c r="I409" s="49"/>
      <c r="J409" s="49"/>
      <c r="K409" s="49"/>
    </row>
    <row r="410" spans="2:11" x14ac:dyDescent="0.25">
      <c r="B410" s="78"/>
      <c r="D410" s="79"/>
      <c r="E410" s="49"/>
      <c r="F410" s="49"/>
      <c r="G410" s="49"/>
      <c r="H410" s="49"/>
      <c r="I410" s="49"/>
      <c r="J410" s="49"/>
      <c r="K410" s="49"/>
    </row>
    <row r="411" spans="2:11" x14ac:dyDescent="0.25">
      <c r="B411" s="78"/>
      <c r="D411" s="79"/>
      <c r="E411" s="49"/>
      <c r="F411" s="49"/>
      <c r="G411" s="49"/>
      <c r="H411" s="49"/>
      <c r="I411" s="49"/>
      <c r="J411" s="49"/>
      <c r="K411" s="49"/>
    </row>
    <row r="412" spans="2:11" x14ac:dyDescent="0.25">
      <c r="B412" s="78"/>
      <c r="D412" s="79"/>
      <c r="E412" s="49"/>
      <c r="F412" s="49"/>
      <c r="G412" s="49"/>
      <c r="H412" s="49"/>
      <c r="I412" s="49"/>
      <c r="J412" s="49"/>
      <c r="K412" s="49"/>
    </row>
    <row r="413" spans="2:11" x14ac:dyDescent="0.25">
      <c r="B413" s="78"/>
      <c r="D413" s="79"/>
      <c r="E413" s="49"/>
      <c r="F413" s="49"/>
      <c r="G413" s="49"/>
      <c r="H413" s="49"/>
      <c r="I413" s="49"/>
      <c r="J413" s="49"/>
      <c r="K413" s="49"/>
    </row>
    <row r="414" spans="2:11" x14ac:dyDescent="0.25">
      <c r="B414" s="78"/>
      <c r="D414" s="79"/>
      <c r="E414" s="49"/>
      <c r="F414" s="49"/>
      <c r="G414" s="49"/>
      <c r="H414" s="49"/>
      <c r="I414" s="49"/>
      <c r="J414" s="49"/>
      <c r="K414" s="49"/>
    </row>
    <row r="415" spans="2:11" x14ac:dyDescent="0.25">
      <c r="B415" s="78"/>
      <c r="D415" s="79"/>
      <c r="E415" s="49"/>
      <c r="F415" s="49"/>
      <c r="G415" s="49"/>
      <c r="H415" s="49"/>
      <c r="I415" s="49"/>
      <c r="J415" s="49"/>
      <c r="K415" s="49"/>
    </row>
    <row r="416" spans="2:11" x14ac:dyDescent="0.25">
      <c r="B416" s="78"/>
      <c r="D416" s="79"/>
      <c r="E416" s="49"/>
      <c r="F416" s="49"/>
      <c r="G416" s="49"/>
      <c r="H416" s="49"/>
      <c r="I416" s="49"/>
      <c r="J416" s="49"/>
      <c r="K416" s="49"/>
    </row>
    <row r="417" spans="2:11" x14ac:dyDescent="0.25">
      <c r="B417" s="78"/>
      <c r="D417" s="79"/>
      <c r="E417" s="49"/>
      <c r="F417" s="49"/>
      <c r="G417" s="49"/>
      <c r="H417" s="49"/>
      <c r="I417" s="49"/>
      <c r="J417" s="49"/>
      <c r="K417" s="49"/>
    </row>
    <row r="418" spans="2:11" x14ac:dyDescent="0.25">
      <c r="B418" s="78"/>
      <c r="D418" s="79"/>
      <c r="E418" s="49"/>
      <c r="F418" s="49"/>
      <c r="G418" s="49"/>
      <c r="H418" s="49"/>
      <c r="I418" s="49"/>
      <c r="J418" s="49"/>
      <c r="K418" s="49"/>
    </row>
    <row r="419" spans="2:11" x14ac:dyDescent="0.25">
      <c r="B419" s="78"/>
      <c r="D419" s="79"/>
      <c r="E419" s="49"/>
      <c r="F419" s="49"/>
      <c r="G419" s="49"/>
      <c r="H419" s="49"/>
      <c r="I419" s="49"/>
      <c r="J419" s="49"/>
      <c r="K419" s="49"/>
    </row>
    <row r="420" spans="2:11" x14ac:dyDescent="0.25">
      <c r="B420" s="78"/>
      <c r="D420" s="79"/>
      <c r="E420" s="49"/>
      <c r="F420" s="49"/>
      <c r="G420" s="49"/>
      <c r="H420" s="49"/>
      <c r="I420" s="49"/>
      <c r="J420" s="49"/>
      <c r="K420" s="49"/>
    </row>
    <row r="421" spans="2:11" x14ac:dyDescent="0.25">
      <c r="B421" s="78"/>
      <c r="D421" s="79"/>
      <c r="E421" s="49"/>
      <c r="F421" s="49"/>
      <c r="G421" s="49"/>
      <c r="H421" s="49"/>
      <c r="I421" s="49"/>
      <c r="J421" s="49"/>
      <c r="K421" s="49"/>
    </row>
    <row r="422" spans="2:11" x14ac:dyDescent="0.25">
      <c r="B422" s="78"/>
      <c r="D422" s="79"/>
      <c r="E422" s="49"/>
      <c r="F422" s="49"/>
      <c r="G422" s="49"/>
      <c r="H422" s="49"/>
      <c r="I422" s="49"/>
      <c r="J422" s="49"/>
      <c r="K422" s="49"/>
    </row>
    <row r="423" spans="2:11" x14ac:dyDescent="0.25">
      <c r="B423" s="78"/>
      <c r="D423" s="79"/>
      <c r="E423" s="49"/>
      <c r="F423" s="49"/>
      <c r="G423" s="49"/>
      <c r="H423" s="49"/>
      <c r="I423" s="49"/>
      <c r="J423" s="49"/>
      <c r="K423" s="49"/>
    </row>
    <row r="424" spans="2:11" x14ac:dyDescent="0.25">
      <c r="B424" s="78"/>
      <c r="D424" s="79"/>
      <c r="E424" s="49"/>
      <c r="F424" s="49"/>
      <c r="G424" s="49"/>
      <c r="H424" s="49"/>
      <c r="I424" s="49"/>
      <c r="J424" s="49"/>
      <c r="K424" s="49"/>
    </row>
    <row r="425" spans="2:11" x14ac:dyDescent="0.25">
      <c r="B425" s="78"/>
      <c r="D425" s="79"/>
      <c r="E425" s="49"/>
      <c r="F425" s="49"/>
      <c r="G425" s="49"/>
      <c r="H425" s="49"/>
      <c r="I425" s="49"/>
      <c r="J425" s="49"/>
      <c r="K425" s="49"/>
    </row>
    <row r="426" spans="2:11" x14ac:dyDescent="0.25">
      <c r="B426" s="78"/>
      <c r="D426" s="79"/>
      <c r="E426" s="49"/>
      <c r="F426" s="49"/>
      <c r="G426" s="49"/>
      <c r="H426" s="49"/>
      <c r="I426" s="49"/>
      <c r="J426" s="49"/>
      <c r="K426" s="49"/>
    </row>
    <row r="427" spans="2:11" x14ac:dyDescent="0.25">
      <c r="B427" s="78"/>
      <c r="D427" s="79"/>
      <c r="E427" s="49"/>
      <c r="F427" s="49"/>
      <c r="G427" s="49"/>
      <c r="H427" s="49"/>
      <c r="I427" s="49"/>
      <c r="J427" s="49"/>
      <c r="K427" s="49"/>
    </row>
    <row r="428" spans="2:11" x14ac:dyDescent="0.25">
      <c r="B428" s="78"/>
      <c r="D428" s="79"/>
      <c r="E428" s="49"/>
      <c r="F428" s="49"/>
      <c r="G428" s="49"/>
      <c r="H428" s="49"/>
      <c r="I428" s="49"/>
      <c r="J428" s="49"/>
      <c r="K428" s="49"/>
    </row>
    <row r="429" spans="2:11" x14ac:dyDescent="0.25">
      <c r="B429" s="78"/>
      <c r="D429" s="79"/>
      <c r="E429" s="49"/>
      <c r="F429" s="49"/>
      <c r="G429" s="49"/>
      <c r="H429" s="49"/>
      <c r="I429" s="49"/>
      <c r="J429" s="49"/>
      <c r="K429" s="49"/>
    </row>
    <row r="430" spans="2:11" x14ac:dyDescent="0.25">
      <c r="B430" s="78"/>
      <c r="D430" s="79"/>
      <c r="E430" s="49"/>
      <c r="F430" s="49"/>
      <c r="G430" s="49"/>
      <c r="H430" s="49"/>
      <c r="I430" s="49"/>
      <c r="J430" s="49"/>
      <c r="K430" s="49"/>
    </row>
    <row r="431" spans="2:11" x14ac:dyDescent="0.25">
      <c r="B431" s="78"/>
      <c r="D431" s="79"/>
      <c r="E431" s="49"/>
      <c r="F431" s="49"/>
      <c r="G431" s="49"/>
      <c r="H431" s="49"/>
      <c r="I431" s="49"/>
      <c r="J431" s="49"/>
      <c r="K431" s="49"/>
    </row>
    <row r="432" spans="2:11" x14ac:dyDescent="0.25">
      <c r="B432" s="78"/>
      <c r="D432" s="79"/>
      <c r="E432" s="49"/>
      <c r="F432" s="49"/>
      <c r="G432" s="49"/>
      <c r="H432" s="49"/>
      <c r="I432" s="49"/>
      <c r="J432" s="49"/>
      <c r="K432" s="49"/>
    </row>
    <row r="433" spans="2:11" x14ac:dyDescent="0.25">
      <c r="B433" s="78"/>
      <c r="D433" s="79"/>
      <c r="E433" s="49"/>
      <c r="F433" s="49"/>
      <c r="G433" s="49"/>
      <c r="H433" s="49"/>
      <c r="I433" s="49"/>
      <c r="J433" s="49"/>
      <c r="K433" s="49"/>
    </row>
    <row r="434" spans="2:11" x14ac:dyDescent="0.25">
      <c r="B434" s="78"/>
      <c r="D434" s="79"/>
      <c r="E434" s="49"/>
      <c r="F434" s="49"/>
      <c r="G434" s="49"/>
      <c r="H434" s="49"/>
      <c r="I434" s="49"/>
      <c r="J434" s="49"/>
      <c r="K434" s="49"/>
    </row>
    <row r="435" spans="2:11" x14ac:dyDescent="0.25">
      <c r="B435" s="78"/>
      <c r="D435" s="79"/>
      <c r="E435" s="49"/>
      <c r="F435" s="49"/>
      <c r="G435" s="49"/>
      <c r="H435" s="49"/>
      <c r="I435" s="49"/>
      <c r="J435" s="49"/>
      <c r="K435" s="49"/>
    </row>
    <row r="436" spans="2:11" x14ac:dyDescent="0.25">
      <c r="B436" s="78"/>
      <c r="D436" s="79"/>
      <c r="E436" s="49"/>
      <c r="F436" s="49"/>
      <c r="G436" s="49"/>
      <c r="H436" s="49"/>
      <c r="I436" s="49"/>
      <c r="J436" s="49"/>
      <c r="K436" s="49"/>
    </row>
    <row r="437" spans="2:11" x14ac:dyDescent="0.25">
      <c r="B437" s="78"/>
      <c r="D437" s="79"/>
      <c r="E437" s="49"/>
      <c r="F437" s="49"/>
      <c r="G437" s="49"/>
      <c r="H437" s="49"/>
      <c r="I437" s="49"/>
      <c r="J437" s="49"/>
      <c r="K437" s="49"/>
    </row>
    <row r="438" spans="2:11" x14ac:dyDescent="0.25">
      <c r="B438" s="78"/>
      <c r="D438" s="79"/>
      <c r="E438" s="49"/>
      <c r="F438" s="49"/>
      <c r="G438" s="49"/>
      <c r="H438" s="49"/>
      <c r="I438" s="49"/>
      <c r="J438" s="49"/>
      <c r="K438" s="49"/>
    </row>
    <row r="439" spans="2:11" x14ac:dyDescent="0.25">
      <c r="B439" s="78"/>
      <c r="D439" s="79"/>
      <c r="E439" s="49"/>
      <c r="F439" s="49"/>
      <c r="G439" s="49"/>
      <c r="H439" s="49"/>
      <c r="I439" s="49"/>
      <c r="J439" s="49"/>
      <c r="K439" s="49"/>
    </row>
    <row r="440" spans="2:11" x14ac:dyDescent="0.25">
      <c r="B440" s="78"/>
      <c r="D440" s="79"/>
      <c r="E440" s="49"/>
      <c r="F440" s="49"/>
      <c r="G440" s="49"/>
      <c r="H440" s="49"/>
      <c r="I440" s="49"/>
      <c r="J440" s="49"/>
      <c r="K440" s="49"/>
    </row>
    <row r="441" spans="2:11" x14ac:dyDescent="0.25">
      <c r="B441" s="78"/>
      <c r="D441" s="79"/>
      <c r="E441" s="49"/>
      <c r="F441" s="49"/>
      <c r="G441" s="49"/>
      <c r="H441" s="49"/>
      <c r="I441" s="49"/>
      <c r="J441" s="49"/>
      <c r="K441" s="49"/>
    </row>
    <row r="442" spans="2:11" x14ac:dyDescent="0.25">
      <c r="B442" s="78"/>
      <c r="D442" s="79"/>
      <c r="E442" s="49"/>
      <c r="F442" s="49"/>
      <c r="G442" s="49"/>
      <c r="H442" s="49"/>
      <c r="I442" s="49"/>
      <c r="J442" s="49"/>
      <c r="K442" s="49"/>
    </row>
    <row r="443" spans="2:11" x14ac:dyDescent="0.25">
      <c r="B443" s="78"/>
      <c r="D443" s="79"/>
      <c r="E443" s="49"/>
      <c r="F443" s="49"/>
      <c r="G443" s="49"/>
      <c r="H443" s="49"/>
      <c r="I443" s="49"/>
      <c r="J443" s="49"/>
      <c r="K443" s="49"/>
    </row>
    <row r="444" spans="2:11" x14ac:dyDescent="0.25">
      <c r="B444" s="78"/>
      <c r="D444" s="79"/>
      <c r="E444" s="49"/>
      <c r="F444" s="49"/>
      <c r="G444" s="49"/>
      <c r="H444" s="49"/>
      <c r="I444" s="49"/>
      <c r="J444" s="49"/>
      <c r="K444" s="49"/>
    </row>
    <row r="445" spans="2:11" x14ac:dyDescent="0.25">
      <c r="B445" s="78"/>
      <c r="D445" s="79"/>
      <c r="E445" s="49"/>
      <c r="F445" s="49"/>
      <c r="G445" s="49"/>
      <c r="H445" s="49"/>
      <c r="I445" s="49"/>
      <c r="J445" s="49"/>
      <c r="K445" s="49"/>
    </row>
    <row r="446" spans="2:11" x14ac:dyDescent="0.25">
      <c r="B446" s="78"/>
      <c r="D446" s="79"/>
      <c r="E446" s="49"/>
      <c r="F446" s="49"/>
      <c r="G446" s="49"/>
      <c r="H446" s="49"/>
      <c r="I446" s="49"/>
      <c r="J446" s="49"/>
      <c r="K446" s="49"/>
    </row>
    <row r="447" spans="2:11" x14ac:dyDescent="0.25">
      <c r="B447" s="78"/>
      <c r="D447" s="79"/>
      <c r="E447" s="49"/>
      <c r="F447" s="49"/>
      <c r="G447" s="49"/>
      <c r="H447" s="49"/>
      <c r="I447" s="49"/>
      <c r="J447" s="49"/>
      <c r="K447" s="49"/>
    </row>
    <row r="448" spans="2:11" x14ac:dyDescent="0.25">
      <c r="B448" s="78"/>
      <c r="D448" s="79"/>
      <c r="E448" s="49"/>
      <c r="F448" s="49"/>
      <c r="G448" s="49"/>
      <c r="H448" s="49"/>
      <c r="I448" s="49"/>
      <c r="J448" s="49"/>
      <c r="K448" s="49"/>
    </row>
    <row r="449" spans="2:11" x14ac:dyDescent="0.25">
      <c r="B449" s="78"/>
      <c r="D449" s="79"/>
      <c r="E449" s="49"/>
      <c r="F449" s="49"/>
      <c r="G449" s="49"/>
      <c r="H449" s="49"/>
      <c r="I449" s="49"/>
      <c r="J449" s="49"/>
      <c r="K449" s="49"/>
    </row>
    <row r="450" spans="2:11" x14ac:dyDescent="0.25">
      <c r="B450" s="78"/>
      <c r="D450" s="79"/>
      <c r="E450" s="49"/>
      <c r="F450" s="49"/>
      <c r="G450" s="49"/>
      <c r="H450" s="49"/>
      <c r="I450" s="49"/>
      <c r="J450" s="49"/>
      <c r="K450" s="49"/>
    </row>
    <row r="451" spans="2:11" x14ac:dyDescent="0.25">
      <c r="B451" s="78"/>
      <c r="D451" s="79"/>
      <c r="E451" s="49"/>
      <c r="F451" s="49"/>
      <c r="G451" s="49"/>
      <c r="H451" s="49"/>
      <c r="I451" s="49"/>
      <c r="J451" s="49"/>
      <c r="K451" s="49"/>
    </row>
    <row r="452" spans="2:11" x14ac:dyDescent="0.25">
      <c r="B452" s="78"/>
      <c r="D452" s="79"/>
      <c r="E452" s="49"/>
      <c r="F452" s="49"/>
      <c r="G452" s="49"/>
      <c r="H452" s="49"/>
      <c r="I452" s="49"/>
      <c r="J452" s="49"/>
      <c r="K452" s="49"/>
    </row>
    <row r="453" spans="2:11" x14ac:dyDescent="0.25">
      <c r="B453" s="78"/>
      <c r="D453" s="79"/>
      <c r="E453" s="49"/>
      <c r="F453" s="49"/>
      <c r="G453" s="49"/>
      <c r="H453" s="49"/>
      <c r="I453" s="49"/>
      <c r="J453" s="49"/>
      <c r="K453" s="49"/>
    </row>
    <row r="454" spans="2:11" x14ac:dyDescent="0.25">
      <c r="B454" s="78"/>
      <c r="D454" s="79"/>
      <c r="E454" s="49"/>
      <c r="F454" s="49"/>
      <c r="G454" s="49"/>
      <c r="H454" s="49"/>
      <c r="I454" s="49"/>
      <c r="J454" s="49"/>
      <c r="K454" s="49"/>
    </row>
    <row r="455" spans="2:11" x14ac:dyDescent="0.25">
      <c r="B455" s="78"/>
      <c r="D455" s="79"/>
      <c r="E455" s="49"/>
      <c r="F455" s="49"/>
      <c r="G455" s="49"/>
      <c r="H455" s="49"/>
      <c r="I455" s="49"/>
      <c r="J455" s="49"/>
      <c r="K455" s="49"/>
    </row>
    <row r="456" spans="2:11" x14ac:dyDescent="0.25">
      <c r="B456" s="78"/>
      <c r="D456" s="79"/>
      <c r="E456" s="49"/>
      <c r="F456" s="49"/>
      <c r="G456" s="49"/>
      <c r="H456" s="49"/>
      <c r="I456" s="49"/>
      <c r="J456" s="49"/>
      <c r="K456" s="49"/>
    </row>
    <row r="457" spans="2:11" x14ac:dyDescent="0.25">
      <c r="B457" s="78"/>
      <c r="D457" s="79"/>
      <c r="E457" s="49"/>
      <c r="F457" s="49"/>
      <c r="G457" s="49"/>
      <c r="H457" s="49"/>
      <c r="I457" s="49"/>
      <c r="J457" s="49"/>
      <c r="K457" s="49"/>
    </row>
    <row r="458" spans="2:11" x14ac:dyDescent="0.25">
      <c r="B458" s="78"/>
      <c r="D458" s="79"/>
      <c r="E458" s="49"/>
      <c r="F458" s="49"/>
      <c r="G458" s="49"/>
      <c r="H458" s="49"/>
      <c r="I458" s="49"/>
      <c r="J458" s="49"/>
      <c r="K458" s="49"/>
    </row>
    <row r="459" spans="2:11" x14ac:dyDescent="0.25">
      <c r="B459" s="78"/>
      <c r="D459" s="79"/>
      <c r="E459" s="49"/>
      <c r="F459" s="49"/>
      <c r="G459" s="49"/>
      <c r="H459" s="49"/>
      <c r="I459" s="49"/>
      <c r="J459" s="49"/>
      <c r="K459" s="49"/>
    </row>
    <row r="460" spans="2:11" x14ac:dyDescent="0.25">
      <c r="B460" s="78"/>
      <c r="D460" s="79"/>
      <c r="E460" s="49"/>
      <c r="F460" s="49"/>
      <c r="G460" s="49"/>
      <c r="H460" s="49"/>
      <c r="I460" s="49"/>
      <c r="J460" s="49"/>
      <c r="K460" s="49"/>
    </row>
    <row r="461" spans="2:11" x14ac:dyDescent="0.25">
      <c r="B461" s="78"/>
      <c r="D461" s="79"/>
      <c r="E461" s="49"/>
      <c r="F461" s="49"/>
      <c r="G461" s="49"/>
      <c r="H461" s="49"/>
      <c r="I461" s="49"/>
      <c r="J461" s="49"/>
      <c r="K461" s="49"/>
    </row>
    <row r="462" spans="2:11" x14ac:dyDescent="0.25">
      <c r="B462" s="78"/>
      <c r="D462" s="79"/>
      <c r="E462" s="49"/>
      <c r="F462" s="49"/>
      <c r="G462" s="49"/>
      <c r="H462" s="49"/>
      <c r="I462" s="49"/>
      <c r="J462" s="49"/>
      <c r="K462" s="49"/>
    </row>
    <row r="463" spans="2:11" x14ac:dyDescent="0.25">
      <c r="B463" s="78"/>
      <c r="D463" s="79"/>
      <c r="E463" s="49"/>
      <c r="F463" s="49"/>
      <c r="G463" s="49"/>
      <c r="H463" s="49"/>
      <c r="I463" s="49"/>
      <c r="J463" s="49"/>
      <c r="K463" s="49"/>
    </row>
    <row r="464" spans="2:11" x14ac:dyDescent="0.25">
      <c r="B464" s="78"/>
      <c r="D464" s="79"/>
      <c r="E464" s="49"/>
      <c r="F464" s="49"/>
      <c r="G464" s="49"/>
      <c r="H464" s="49"/>
      <c r="I464" s="49"/>
      <c r="J464" s="49"/>
      <c r="K464" s="49"/>
    </row>
    <row r="465" spans="2:11" x14ac:dyDescent="0.25">
      <c r="B465" s="78"/>
      <c r="D465" s="79"/>
      <c r="E465" s="49"/>
      <c r="F465" s="49"/>
      <c r="G465" s="49"/>
      <c r="H465" s="49"/>
      <c r="I465" s="49"/>
      <c r="J465" s="49"/>
      <c r="K465" s="49"/>
    </row>
    <row r="466" spans="2:11" x14ac:dyDescent="0.25">
      <c r="B466" s="78"/>
      <c r="D466" s="79"/>
      <c r="E466" s="49"/>
      <c r="F466" s="49"/>
      <c r="G466" s="49"/>
      <c r="H466" s="49"/>
      <c r="I466" s="49"/>
      <c r="J466" s="49"/>
      <c r="K466" s="49"/>
    </row>
    <row r="467" spans="2:11" x14ac:dyDescent="0.25">
      <c r="B467" s="78"/>
      <c r="D467" s="79"/>
      <c r="E467" s="49"/>
      <c r="F467" s="49"/>
      <c r="G467" s="49"/>
      <c r="H467" s="49"/>
      <c r="I467" s="49"/>
      <c r="J467" s="49"/>
      <c r="K467" s="49"/>
    </row>
    <row r="468" spans="2:11" x14ac:dyDescent="0.25">
      <c r="B468" s="78"/>
      <c r="D468" s="79"/>
      <c r="E468" s="49"/>
      <c r="F468" s="49"/>
      <c r="G468" s="49"/>
      <c r="H468" s="49"/>
      <c r="I468" s="49"/>
      <c r="J468" s="49"/>
      <c r="K468" s="49"/>
    </row>
    <row r="469" spans="2:11" x14ac:dyDescent="0.25">
      <c r="B469" s="78"/>
      <c r="D469" s="79"/>
      <c r="E469" s="49"/>
      <c r="F469" s="49"/>
      <c r="G469" s="49"/>
      <c r="H469" s="49"/>
      <c r="I469" s="49"/>
      <c r="J469" s="49"/>
      <c r="K469" s="49"/>
    </row>
    <row r="470" spans="2:11" x14ac:dyDescent="0.25">
      <c r="B470" s="78"/>
      <c r="D470" s="79"/>
      <c r="E470" s="49"/>
      <c r="F470" s="49"/>
      <c r="G470" s="49"/>
      <c r="H470" s="49"/>
      <c r="I470" s="49"/>
      <c r="J470" s="49"/>
      <c r="K470" s="49"/>
    </row>
    <row r="471" spans="2:11" x14ac:dyDescent="0.25">
      <c r="B471" s="78"/>
      <c r="D471" s="79"/>
      <c r="E471" s="49"/>
      <c r="F471" s="49"/>
      <c r="G471" s="49"/>
      <c r="H471" s="49"/>
      <c r="I471" s="49"/>
      <c r="J471" s="49"/>
      <c r="K471" s="49"/>
    </row>
    <row r="472" spans="2:11" x14ac:dyDescent="0.25">
      <c r="B472" s="78"/>
      <c r="D472" s="79"/>
      <c r="E472" s="49"/>
      <c r="F472" s="49"/>
      <c r="G472" s="49"/>
      <c r="H472" s="49"/>
      <c r="I472" s="49"/>
      <c r="J472" s="49"/>
      <c r="K472" s="49"/>
    </row>
    <row r="473" spans="2:11" x14ac:dyDescent="0.25">
      <c r="B473" s="78"/>
      <c r="D473" s="79"/>
      <c r="E473" s="49"/>
      <c r="F473" s="49"/>
      <c r="G473" s="49"/>
      <c r="H473" s="49"/>
      <c r="I473" s="49"/>
      <c r="J473" s="49"/>
      <c r="K473" s="49"/>
    </row>
    <row r="474" spans="2:11" x14ac:dyDescent="0.25">
      <c r="B474" s="78"/>
      <c r="D474" s="79"/>
      <c r="E474" s="49"/>
      <c r="F474" s="49"/>
      <c r="G474" s="49"/>
      <c r="H474" s="49"/>
      <c r="I474" s="49"/>
      <c r="J474" s="49"/>
      <c r="K474" s="49"/>
    </row>
    <row r="475" spans="2:11" x14ac:dyDescent="0.25">
      <c r="B475" s="78"/>
      <c r="D475" s="79"/>
      <c r="E475" s="49"/>
      <c r="F475" s="49"/>
      <c r="G475" s="49"/>
      <c r="H475" s="49"/>
      <c r="I475" s="49"/>
      <c r="J475" s="49"/>
      <c r="K475" s="49"/>
    </row>
    <row r="476" spans="2:11" x14ac:dyDescent="0.25">
      <c r="B476" s="78"/>
      <c r="D476" s="79"/>
      <c r="E476" s="49"/>
      <c r="F476" s="49"/>
      <c r="G476" s="49"/>
      <c r="H476" s="49"/>
      <c r="I476" s="49"/>
      <c r="J476" s="49"/>
      <c r="K476" s="49"/>
    </row>
    <row r="477" spans="2:11" x14ac:dyDescent="0.25">
      <c r="B477" s="78"/>
      <c r="D477" s="79"/>
      <c r="E477" s="49"/>
      <c r="F477" s="49"/>
      <c r="G477" s="49"/>
      <c r="H477" s="49"/>
      <c r="I477" s="49"/>
      <c r="J477" s="49"/>
      <c r="K477" s="49"/>
    </row>
    <row r="478" spans="2:11" x14ac:dyDescent="0.25">
      <c r="B478" s="78"/>
      <c r="D478" s="79"/>
      <c r="E478" s="49"/>
      <c r="F478" s="49"/>
      <c r="G478" s="49"/>
      <c r="H478" s="49"/>
      <c r="I478" s="49"/>
      <c r="J478" s="49"/>
      <c r="K478" s="49"/>
    </row>
    <row r="479" spans="2:11" x14ac:dyDescent="0.25">
      <c r="B479" s="78"/>
      <c r="D479" s="79"/>
      <c r="E479" s="49"/>
      <c r="F479" s="49"/>
      <c r="G479" s="49"/>
      <c r="H479" s="49"/>
      <c r="I479" s="49"/>
      <c r="J479" s="49"/>
      <c r="K479" s="49"/>
    </row>
    <row r="480" spans="2:11" x14ac:dyDescent="0.25">
      <c r="B480" s="78"/>
      <c r="D480" s="79"/>
      <c r="E480" s="49"/>
      <c r="F480" s="49"/>
      <c r="G480" s="49"/>
      <c r="H480" s="49"/>
      <c r="I480" s="49"/>
      <c r="J480" s="49"/>
      <c r="K480" s="49"/>
    </row>
    <row r="481" spans="2:11" x14ac:dyDescent="0.25">
      <c r="B481" s="78"/>
      <c r="D481" s="79"/>
      <c r="E481" s="49"/>
      <c r="F481" s="49"/>
      <c r="G481" s="49"/>
      <c r="H481" s="49"/>
      <c r="I481" s="49"/>
      <c r="J481" s="49"/>
      <c r="K481" s="49"/>
    </row>
    <row r="482" spans="2:11" x14ac:dyDescent="0.25">
      <c r="B482" s="78"/>
      <c r="D482" s="79"/>
      <c r="E482" s="49"/>
      <c r="F482" s="49"/>
      <c r="G482" s="49"/>
      <c r="H482" s="49"/>
      <c r="I482" s="49"/>
      <c r="J482" s="49"/>
      <c r="K482" s="49"/>
    </row>
    <row r="483" spans="2:11" x14ac:dyDescent="0.25">
      <c r="B483" s="78"/>
      <c r="D483" s="79"/>
      <c r="E483" s="49"/>
      <c r="F483" s="49"/>
      <c r="G483" s="49"/>
      <c r="H483" s="49"/>
      <c r="I483" s="49"/>
      <c r="J483" s="49"/>
      <c r="K483" s="49"/>
    </row>
    <row r="484" spans="2:11" x14ac:dyDescent="0.25">
      <c r="B484" s="78"/>
      <c r="D484" s="79"/>
      <c r="E484" s="49"/>
      <c r="F484" s="49"/>
      <c r="G484" s="49"/>
      <c r="H484" s="49"/>
      <c r="I484" s="49"/>
      <c r="J484" s="49"/>
      <c r="K484" s="49"/>
    </row>
    <row r="485" spans="2:11" x14ac:dyDescent="0.25">
      <c r="B485" s="78"/>
      <c r="D485" s="79"/>
      <c r="E485" s="49"/>
      <c r="F485" s="49"/>
      <c r="G485" s="49"/>
      <c r="H485" s="49"/>
      <c r="I485" s="49"/>
      <c r="J485" s="49"/>
      <c r="K485" s="49"/>
    </row>
    <row r="486" spans="2:11" x14ac:dyDescent="0.25">
      <c r="B486" s="78"/>
      <c r="D486" s="79"/>
      <c r="E486" s="49"/>
      <c r="F486" s="49"/>
      <c r="G486" s="49"/>
      <c r="H486" s="49"/>
      <c r="I486" s="49"/>
      <c r="J486" s="49"/>
      <c r="K486" s="49"/>
    </row>
    <row r="487" spans="2:11" x14ac:dyDescent="0.25">
      <c r="B487" s="78"/>
      <c r="D487" s="79"/>
      <c r="E487" s="49"/>
      <c r="F487" s="49"/>
      <c r="G487" s="49"/>
      <c r="H487" s="49"/>
      <c r="I487" s="49"/>
      <c r="J487" s="49"/>
      <c r="K487" s="49"/>
    </row>
    <row r="488" spans="2:11" x14ac:dyDescent="0.25">
      <c r="B488" s="78"/>
      <c r="D488" s="79"/>
      <c r="E488" s="49"/>
      <c r="F488" s="49"/>
      <c r="G488" s="49"/>
      <c r="H488" s="49"/>
      <c r="I488" s="49"/>
      <c r="J488" s="49"/>
      <c r="K488" s="49"/>
    </row>
    <row r="489" spans="2:11" x14ac:dyDescent="0.25">
      <c r="B489" s="78"/>
      <c r="D489" s="79"/>
      <c r="E489" s="49"/>
      <c r="F489" s="49"/>
      <c r="G489" s="49"/>
      <c r="H489" s="49"/>
      <c r="I489" s="49"/>
      <c r="J489" s="49"/>
      <c r="K489" s="49"/>
    </row>
    <row r="490" spans="2:11" x14ac:dyDescent="0.25">
      <c r="B490" s="78"/>
      <c r="D490" s="79"/>
      <c r="E490" s="49"/>
      <c r="F490" s="49"/>
      <c r="G490" s="49"/>
      <c r="H490" s="49"/>
      <c r="I490" s="49"/>
      <c r="J490" s="49"/>
      <c r="K490" s="49"/>
    </row>
    <row r="491" spans="2:11" x14ac:dyDescent="0.25">
      <c r="B491" s="78"/>
      <c r="D491" s="79"/>
      <c r="E491" s="49"/>
      <c r="F491" s="49"/>
      <c r="G491" s="49"/>
      <c r="H491" s="49"/>
      <c r="I491" s="49"/>
      <c r="J491" s="49"/>
      <c r="K491" s="49"/>
    </row>
    <row r="492" spans="2:11" x14ac:dyDescent="0.25">
      <c r="B492" s="78"/>
      <c r="D492" s="79"/>
      <c r="E492" s="49"/>
      <c r="F492" s="49"/>
      <c r="G492" s="49"/>
      <c r="H492" s="49"/>
      <c r="I492" s="49"/>
      <c r="J492" s="49"/>
      <c r="K492" s="49"/>
    </row>
    <row r="493" spans="2:11" x14ac:dyDescent="0.25">
      <c r="B493" s="78"/>
      <c r="D493" s="79"/>
      <c r="E493" s="49"/>
      <c r="F493" s="49"/>
      <c r="G493" s="49"/>
      <c r="H493" s="49"/>
      <c r="I493" s="49"/>
      <c r="J493" s="49"/>
      <c r="K493" s="49"/>
    </row>
    <row r="494" spans="2:11" x14ac:dyDescent="0.25">
      <c r="B494" s="78"/>
      <c r="D494" s="79"/>
      <c r="E494" s="49"/>
      <c r="F494" s="49"/>
      <c r="G494" s="49"/>
      <c r="H494" s="49"/>
      <c r="I494" s="49"/>
      <c r="J494" s="49"/>
      <c r="K494" s="49"/>
    </row>
    <row r="495" spans="2:11" x14ac:dyDescent="0.25">
      <c r="B495" s="78"/>
      <c r="D495" s="79"/>
      <c r="E495" s="49"/>
      <c r="F495" s="49"/>
      <c r="G495" s="49"/>
      <c r="H495" s="49"/>
      <c r="I495" s="49"/>
      <c r="J495" s="49"/>
      <c r="K495" s="49"/>
    </row>
    <row r="496" spans="2:11" x14ac:dyDescent="0.25">
      <c r="B496" s="78"/>
      <c r="D496" s="79"/>
      <c r="E496" s="49"/>
      <c r="F496" s="49"/>
      <c r="G496" s="49"/>
      <c r="H496" s="49"/>
      <c r="I496" s="49"/>
      <c r="J496" s="49"/>
      <c r="K496" s="49"/>
    </row>
    <row r="497" spans="2:11" x14ac:dyDescent="0.25">
      <c r="B497" s="78"/>
      <c r="D497" s="79"/>
      <c r="E497" s="49"/>
      <c r="F497" s="49"/>
      <c r="G497" s="49"/>
      <c r="H497" s="49"/>
      <c r="I497" s="49"/>
      <c r="J497" s="49"/>
      <c r="K497" s="49"/>
    </row>
    <row r="498" spans="2:11" x14ac:dyDescent="0.25">
      <c r="B498" s="78"/>
      <c r="D498" s="79"/>
      <c r="E498" s="49"/>
      <c r="F498" s="49"/>
      <c r="G498" s="49"/>
      <c r="H498" s="49"/>
      <c r="I498" s="49"/>
      <c r="J498" s="49"/>
      <c r="K498" s="49"/>
    </row>
    <row r="499" spans="2:11" x14ac:dyDescent="0.25">
      <c r="B499" s="78"/>
      <c r="D499" s="79"/>
      <c r="E499" s="49"/>
      <c r="F499" s="49"/>
      <c r="G499" s="49"/>
      <c r="H499" s="49"/>
      <c r="I499" s="49"/>
      <c r="J499" s="49"/>
      <c r="K499" s="49"/>
    </row>
    <row r="500" spans="2:11" x14ac:dyDescent="0.25">
      <c r="B500" s="78"/>
      <c r="D500" s="79"/>
      <c r="E500" s="49"/>
      <c r="F500" s="49"/>
      <c r="G500" s="49"/>
      <c r="H500" s="49"/>
      <c r="I500" s="49"/>
      <c r="J500" s="49"/>
      <c r="K500" s="49"/>
    </row>
    <row r="501" spans="2:11" x14ac:dyDescent="0.25">
      <c r="B501" s="78"/>
      <c r="D501" s="79"/>
      <c r="E501" s="49"/>
      <c r="F501" s="49"/>
      <c r="G501" s="49"/>
      <c r="H501" s="49"/>
      <c r="I501" s="49"/>
      <c r="J501" s="49"/>
      <c r="K501" s="49"/>
    </row>
    <row r="502" spans="2:11" x14ac:dyDescent="0.25">
      <c r="B502" s="78"/>
      <c r="D502" s="79"/>
      <c r="E502" s="49"/>
      <c r="F502" s="49"/>
      <c r="G502" s="49"/>
      <c r="H502" s="49"/>
      <c r="I502" s="49"/>
      <c r="J502" s="49"/>
      <c r="K502" s="49"/>
    </row>
    <row r="503" spans="2:11" x14ac:dyDescent="0.25">
      <c r="B503" s="78"/>
      <c r="D503" s="79"/>
      <c r="E503" s="49"/>
      <c r="F503" s="49"/>
      <c r="G503" s="49"/>
      <c r="H503" s="49"/>
      <c r="I503" s="49"/>
      <c r="J503" s="49"/>
      <c r="K503" s="49"/>
    </row>
    <row r="504" spans="2:11" x14ac:dyDescent="0.25">
      <c r="B504" s="78"/>
      <c r="D504" s="79"/>
      <c r="E504" s="49"/>
      <c r="F504" s="49"/>
      <c r="G504" s="49"/>
      <c r="H504" s="49"/>
      <c r="I504" s="49"/>
      <c r="J504" s="49"/>
      <c r="K504" s="49"/>
    </row>
    <row r="505" spans="2:11" x14ac:dyDescent="0.25">
      <c r="B505" s="78"/>
      <c r="D505" s="79"/>
      <c r="E505" s="49"/>
      <c r="F505" s="49"/>
      <c r="G505" s="49"/>
      <c r="H505" s="49"/>
      <c r="I505" s="49"/>
      <c r="J505" s="49"/>
      <c r="K505" s="49"/>
    </row>
    <row r="506" spans="2:11" x14ac:dyDescent="0.25">
      <c r="B506" s="78"/>
      <c r="D506" s="79"/>
      <c r="E506" s="49"/>
      <c r="F506" s="49"/>
      <c r="G506" s="49"/>
      <c r="H506" s="49"/>
      <c r="I506" s="49"/>
      <c r="J506" s="49"/>
      <c r="K506" s="49"/>
    </row>
    <row r="507" spans="2:11" x14ac:dyDescent="0.25">
      <c r="B507" s="78"/>
      <c r="D507" s="79"/>
      <c r="E507" s="49"/>
      <c r="F507" s="49"/>
      <c r="G507" s="49"/>
      <c r="H507" s="49"/>
      <c r="I507" s="49"/>
      <c r="J507" s="49"/>
      <c r="K507" s="49"/>
    </row>
    <row r="508" spans="2:11" x14ac:dyDescent="0.25">
      <c r="B508" s="78"/>
      <c r="D508" s="79"/>
      <c r="E508" s="49"/>
      <c r="F508" s="49"/>
      <c r="G508" s="49"/>
      <c r="H508" s="49"/>
      <c r="I508" s="49"/>
      <c r="J508" s="49"/>
      <c r="K508" s="49"/>
    </row>
    <row r="509" spans="2:11" x14ac:dyDescent="0.25">
      <c r="B509" s="78"/>
      <c r="D509" s="79"/>
      <c r="E509" s="49"/>
      <c r="F509" s="49"/>
      <c r="G509" s="49"/>
      <c r="H509" s="49"/>
      <c r="I509" s="49"/>
      <c r="J509" s="49"/>
      <c r="K509" s="49"/>
    </row>
    <row r="510" spans="2:11" x14ac:dyDescent="0.25">
      <c r="B510" s="78"/>
      <c r="D510" s="79"/>
      <c r="E510" s="49"/>
      <c r="F510" s="49"/>
      <c r="G510" s="49"/>
      <c r="H510" s="49"/>
      <c r="I510" s="49"/>
      <c r="J510" s="49"/>
      <c r="K510" s="49"/>
    </row>
    <row r="511" spans="2:11" x14ac:dyDescent="0.25">
      <c r="B511" s="78"/>
      <c r="D511" s="79"/>
      <c r="E511" s="49"/>
      <c r="F511" s="49"/>
      <c r="G511" s="49"/>
      <c r="H511" s="49"/>
      <c r="I511" s="49"/>
      <c r="J511" s="49"/>
      <c r="K511" s="49"/>
    </row>
    <row r="512" spans="2:11" x14ac:dyDescent="0.25">
      <c r="B512" s="78"/>
      <c r="D512" s="79"/>
      <c r="E512" s="49"/>
      <c r="F512" s="49"/>
      <c r="G512" s="49"/>
      <c r="H512" s="49"/>
      <c r="I512" s="49"/>
      <c r="J512" s="49"/>
      <c r="K512" s="49"/>
    </row>
    <row r="513" spans="2:11" x14ac:dyDescent="0.25">
      <c r="B513" s="78"/>
      <c r="D513" s="79"/>
      <c r="E513" s="49"/>
      <c r="F513" s="49"/>
      <c r="G513" s="49"/>
      <c r="H513" s="49"/>
      <c r="I513" s="49"/>
      <c r="J513" s="49"/>
      <c r="K513" s="49"/>
    </row>
    <row r="514" spans="2:11" x14ac:dyDescent="0.25">
      <c r="B514" s="78"/>
      <c r="D514" s="79"/>
      <c r="E514" s="49"/>
      <c r="F514" s="49"/>
      <c r="G514" s="49"/>
      <c r="H514" s="49"/>
      <c r="I514" s="49"/>
      <c r="J514" s="49"/>
      <c r="K514" s="49"/>
    </row>
    <row r="515" spans="2:11" x14ac:dyDescent="0.25">
      <c r="B515" s="78"/>
      <c r="D515" s="79"/>
      <c r="E515" s="49"/>
      <c r="F515" s="49"/>
      <c r="G515" s="49"/>
      <c r="H515" s="49"/>
      <c r="I515" s="49"/>
      <c r="J515" s="49"/>
      <c r="K515" s="49"/>
    </row>
    <row r="516" spans="2:11" x14ac:dyDescent="0.25">
      <c r="B516" s="78"/>
      <c r="D516" s="79"/>
      <c r="E516" s="49"/>
      <c r="F516" s="49"/>
      <c r="G516" s="49"/>
      <c r="H516" s="49"/>
      <c r="I516" s="49"/>
      <c r="J516" s="49"/>
      <c r="K516" s="49"/>
    </row>
    <row r="517" spans="2:11" x14ac:dyDescent="0.25">
      <c r="B517" s="78"/>
      <c r="D517" s="79"/>
      <c r="E517" s="49"/>
      <c r="F517" s="49"/>
      <c r="G517" s="49"/>
      <c r="H517" s="49"/>
      <c r="I517" s="49"/>
      <c r="J517" s="49"/>
      <c r="K517" s="49"/>
    </row>
    <row r="518" spans="2:11" x14ac:dyDescent="0.25">
      <c r="B518" s="78"/>
      <c r="D518" s="79"/>
      <c r="E518" s="49"/>
      <c r="F518" s="49"/>
      <c r="G518" s="49"/>
      <c r="H518" s="49"/>
      <c r="I518" s="49"/>
      <c r="J518" s="49"/>
      <c r="K518" s="49"/>
    </row>
    <row r="519" spans="2:11" x14ac:dyDescent="0.25">
      <c r="B519" s="78"/>
      <c r="D519" s="79"/>
      <c r="E519" s="49"/>
      <c r="F519" s="49"/>
      <c r="G519" s="49"/>
      <c r="H519" s="49"/>
      <c r="I519" s="49"/>
      <c r="J519" s="49"/>
      <c r="K519" s="49"/>
    </row>
    <row r="520" spans="2:11" x14ac:dyDescent="0.25">
      <c r="B520" s="78"/>
      <c r="D520" s="79"/>
      <c r="E520" s="49"/>
      <c r="F520" s="49"/>
      <c r="G520" s="49"/>
      <c r="H520" s="49"/>
      <c r="I520" s="49"/>
      <c r="J520" s="49"/>
      <c r="K520" s="49"/>
    </row>
    <row r="521" spans="2:11" x14ac:dyDescent="0.25">
      <c r="B521" s="78"/>
      <c r="D521" s="79"/>
      <c r="E521" s="49"/>
      <c r="F521" s="49"/>
      <c r="G521" s="49"/>
      <c r="H521" s="49"/>
      <c r="I521" s="49"/>
      <c r="J521" s="49"/>
      <c r="K521" s="49"/>
    </row>
    <row r="522" spans="2:11" x14ac:dyDescent="0.25">
      <c r="B522" s="78"/>
      <c r="D522" s="79"/>
      <c r="E522" s="49"/>
      <c r="F522" s="49"/>
      <c r="G522" s="49"/>
      <c r="H522" s="49"/>
      <c r="I522" s="49"/>
      <c r="J522" s="49"/>
      <c r="K522" s="49"/>
    </row>
    <row r="523" spans="2:11" x14ac:dyDescent="0.25">
      <c r="B523" s="78"/>
      <c r="D523" s="79"/>
      <c r="E523" s="49"/>
      <c r="F523" s="49"/>
      <c r="G523" s="49"/>
      <c r="H523" s="49"/>
      <c r="I523" s="49"/>
      <c r="J523" s="49"/>
      <c r="K523" s="49"/>
    </row>
    <row r="524" spans="2:11" x14ac:dyDescent="0.25">
      <c r="B524" s="78"/>
      <c r="D524" s="79"/>
      <c r="E524" s="49"/>
      <c r="F524" s="49"/>
      <c r="G524" s="49"/>
      <c r="H524" s="49"/>
      <c r="I524" s="49"/>
      <c r="J524" s="49"/>
      <c r="K524" s="49"/>
    </row>
    <row r="525" spans="2:11" x14ac:dyDescent="0.25">
      <c r="B525" s="78"/>
      <c r="D525" s="79"/>
      <c r="E525" s="49"/>
      <c r="F525" s="49"/>
      <c r="G525" s="49"/>
      <c r="H525" s="49"/>
      <c r="I525" s="49"/>
      <c r="J525" s="49"/>
      <c r="K525" s="49"/>
    </row>
    <row r="526" spans="2:11" x14ac:dyDescent="0.25">
      <c r="B526" s="78"/>
      <c r="D526" s="79"/>
      <c r="E526" s="49"/>
      <c r="F526" s="49"/>
      <c r="G526" s="49"/>
      <c r="H526" s="49"/>
      <c r="I526" s="49"/>
      <c r="J526" s="49"/>
      <c r="K526" s="49"/>
    </row>
    <row r="527" spans="2:11" x14ac:dyDescent="0.25">
      <c r="B527" s="78"/>
      <c r="D527" s="79"/>
      <c r="E527" s="49"/>
      <c r="F527" s="49"/>
      <c r="G527" s="49"/>
      <c r="H527" s="49"/>
      <c r="I527" s="49"/>
      <c r="J527" s="49"/>
      <c r="K527" s="49"/>
    </row>
    <row r="528" spans="2:11" x14ac:dyDescent="0.25">
      <c r="B528" s="78"/>
      <c r="D528" s="79"/>
      <c r="E528" s="49"/>
      <c r="F528" s="49"/>
      <c r="G528" s="49"/>
      <c r="H528" s="49"/>
      <c r="I528" s="49"/>
      <c r="J528" s="49"/>
      <c r="K528" s="49"/>
    </row>
    <row r="529" spans="2:11" x14ac:dyDescent="0.25">
      <c r="B529" s="78"/>
      <c r="D529" s="79"/>
      <c r="E529" s="49"/>
      <c r="F529" s="49"/>
      <c r="G529" s="49"/>
      <c r="H529" s="49"/>
      <c r="I529" s="49"/>
      <c r="J529" s="49"/>
      <c r="K529" s="49"/>
    </row>
    <row r="530" spans="2:11" x14ac:dyDescent="0.25">
      <c r="B530" s="78"/>
      <c r="D530" s="79"/>
      <c r="E530" s="49"/>
      <c r="F530" s="49"/>
      <c r="G530" s="49"/>
      <c r="H530" s="49"/>
      <c r="I530" s="49"/>
      <c r="J530" s="49"/>
      <c r="K530" s="49"/>
    </row>
    <row r="531" spans="2:11" x14ac:dyDescent="0.25">
      <c r="B531" s="78"/>
      <c r="D531" s="79"/>
      <c r="E531" s="49"/>
      <c r="F531" s="49"/>
      <c r="G531" s="49"/>
      <c r="H531" s="49"/>
      <c r="I531" s="49"/>
      <c r="J531" s="49"/>
      <c r="K531" s="49"/>
    </row>
    <row r="532" spans="2:11" x14ac:dyDescent="0.25">
      <c r="B532" s="78"/>
      <c r="D532" s="79"/>
      <c r="E532" s="49"/>
      <c r="F532" s="49"/>
      <c r="G532" s="49"/>
      <c r="H532" s="49"/>
      <c r="I532" s="49"/>
      <c r="J532" s="49"/>
      <c r="K532" s="49"/>
    </row>
    <row r="533" spans="2:11" x14ac:dyDescent="0.25">
      <c r="B533" s="78"/>
      <c r="D533" s="79"/>
      <c r="E533" s="49"/>
      <c r="F533" s="49"/>
      <c r="G533" s="49"/>
      <c r="H533" s="49"/>
      <c r="I533" s="49"/>
      <c r="J533" s="49"/>
      <c r="K533" s="49"/>
    </row>
    <row r="534" spans="2:11" x14ac:dyDescent="0.25">
      <c r="B534" s="78"/>
      <c r="D534" s="79"/>
      <c r="E534" s="49"/>
      <c r="F534" s="49"/>
      <c r="G534" s="49"/>
      <c r="H534" s="49"/>
      <c r="I534" s="49"/>
      <c r="J534" s="49"/>
      <c r="K534" s="49"/>
    </row>
    <row r="535" spans="2:11" x14ac:dyDescent="0.25">
      <c r="B535" s="78"/>
      <c r="D535" s="79"/>
      <c r="E535" s="49"/>
      <c r="F535" s="49"/>
      <c r="G535" s="49"/>
      <c r="H535" s="49"/>
      <c r="I535" s="49"/>
      <c r="J535" s="49"/>
      <c r="K535" s="49"/>
    </row>
    <row r="536" spans="2:11" x14ac:dyDescent="0.25">
      <c r="B536" s="78"/>
      <c r="D536" s="79"/>
      <c r="E536" s="49"/>
      <c r="F536" s="49"/>
      <c r="G536" s="49"/>
      <c r="H536" s="49"/>
      <c r="I536" s="49"/>
      <c r="J536" s="49"/>
      <c r="K536" s="49"/>
    </row>
    <row r="537" spans="2:11" x14ac:dyDescent="0.25">
      <c r="B537" s="78"/>
      <c r="D537" s="79"/>
      <c r="E537" s="49"/>
      <c r="F537" s="49"/>
      <c r="G537" s="49"/>
      <c r="H537" s="49"/>
      <c r="I537" s="49"/>
      <c r="J537" s="49"/>
      <c r="K537" s="49"/>
    </row>
    <row r="538" spans="2:11" x14ac:dyDescent="0.25">
      <c r="B538" s="78"/>
      <c r="D538" s="79"/>
      <c r="E538" s="49"/>
      <c r="F538" s="49"/>
      <c r="G538" s="49"/>
      <c r="H538" s="49"/>
      <c r="I538" s="49"/>
      <c r="J538" s="49"/>
      <c r="K538" s="49"/>
    </row>
    <row r="539" spans="2:11" x14ac:dyDescent="0.25">
      <c r="B539" s="78"/>
      <c r="D539" s="79"/>
      <c r="E539" s="49"/>
      <c r="F539" s="49"/>
      <c r="G539" s="49"/>
      <c r="H539" s="49"/>
      <c r="I539" s="49"/>
      <c r="J539" s="49"/>
      <c r="K539" s="49"/>
    </row>
    <row r="540" spans="2:11" x14ac:dyDescent="0.25">
      <c r="B540" s="78"/>
      <c r="D540" s="79"/>
      <c r="E540" s="49"/>
      <c r="F540" s="49"/>
      <c r="G540" s="49"/>
      <c r="H540" s="49"/>
      <c r="I540" s="49"/>
      <c r="J540" s="49"/>
      <c r="K540" s="49"/>
    </row>
    <row r="541" spans="2:11" x14ac:dyDescent="0.25">
      <c r="B541" s="78"/>
      <c r="D541" s="79"/>
      <c r="E541" s="49"/>
      <c r="F541" s="49"/>
      <c r="G541" s="49"/>
      <c r="H541" s="49"/>
      <c r="I541" s="49"/>
      <c r="J541" s="49"/>
      <c r="K541" s="49"/>
    </row>
    <row r="542" spans="2:11" x14ac:dyDescent="0.25">
      <c r="B542" s="78"/>
      <c r="D542" s="79"/>
      <c r="E542" s="49"/>
      <c r="F542" s="49"/>
      <c r="G542" s="49"/>
      <c r="H542" s="49"/>
      <c r="I542" s="49"/>
      <c r="J542" s="49"/>
      <c r="K542" s="49"/>
    </row>
    <row r="543" spans="2:11" x14ac:dyDescent="0.25">
      <c r="B543" s="78"/>
      <c r="D543" s="79"/>
      <c r="E543" s="49"/>
      <c r="F543" s="49"/>
      <c r="G543" s="49"/>
      <c r="H543" s="49"/>
      <c r="I543" s="49"/>
      <c r="J543" s="49"/>
      <c r="K543" s="49"/>
    </row>
    <row r="544" spans="2:11" x14ac:dyDescent="0.25">
      <c r="B544" s="78"/>
      <c r="D544" s="79"/>
      <c r="E544" s="49"/>
      <c r="F544" s="49"/>
      <c r="G544" s="49"/>
      <c r="H544" s="49"/>
      <c r="I544" s="49"/>
      <c r="J544" s="49"/>
      <c r="K544" s="49"/>
    </row>
    <row r="545" spans="2:11" x14ac:dyDescent="0.25">
      <c r="B545" s="78"/>
      <c r="D545" s="79"/>
      <c r="E545" s="49"/>
      <c r="F545" s="49"/>
      <c r="G545" s="49"/>
      <c r="H545" s="49"/>
      <c r="I545" s="49"/>
      <c r="J545" s="49"/>
      <c r="K545" s="49"/>
    </row>
    <row r="546" spans="2:11" x14ac:dyDescent="0.25">
      <c r="B546" s="78"/>
      <c r="D546" s="79"/>
      <c r="E546" s="49"/>
      <c r="F546" s="49"/>
      <c r="G546" s="49"/>
      <c r="H546" s="49"/>
      <c r="I546" s="49"/>
      <c r="J546" s="49"/>
      <c r="K546" s="49"/>
    </row>
    <row r="547" spans="2:11" x14ac:dyDescent="0.25">
      <c r="B547" s="78"/>
      <c r="D547" s="79"/>
      <c r="E547" s="49"/>
      <c r="F547" s="49"/>
      <c r="G547" s="49"/>
      <c r="H547" s="49"/>
      <c r="I547" s="49"/>
      <c r="J547" s="49"/>
      <c r="K547" s="49"/>
    </row>
    <row r="548" spans="2:11" x14ac:dyDescent="0.25">
      <c r="B548" s="78"/>
      <c r="D548" s="79"/>
      <c r="E548" s="49"/>
      <c r="F548" s="49"/>
      <c r="G548" s="49"/>
      <c r="H548" s="49"/>
      <c r="I548" s="49"/>
      <c r="J548" s="49"/>
      <c r="K548" s="49"/>
    </row>
    <row r="549" spans="2:11" x14ac:dyDescent="0.25">
      <c r="B549" s="78"/>
      <c r="D549" s="79"/>
      <c r="E549" s="49"/>
      <c r="F549" s="49"/>
      <c r="G549" s="49"/>
      <c r="H549" s="49"/>
      <c r="I549" s="49"/>
      <c r="J549" s="49"/>
      <c r="K549" s="49"/>
    </row>
    <row r="550" spans="2:11" x14ac:dyDescent="0.25">
      <c r="B550" s="78"/>
      <c r="D550" s="79"/>
      <c r="E550" s="49"/>
      <c r="F550" s="49"/>
      <c r="G550" s="49"/>
      <c r="H550" s="49"/>
      <c r="I550" s="49"/>
      <c r="J550" s="49"/>
      <c r="K550" s="49"/>
    </row>
    <row r="551" spans="2:11" x14ac:dyDescent="0.25">
      <c r="B551" s="78"/>
      <c r="D551" s="79"/>
      <c r="E551" s="49"/>
      <c r="F551" s="49"/>
      <c r="G551" s="49"/>
      <c r="H551" s="49"/>
      <c r="I551" s="49"/>
      <c r="J551" s="49"/>
      <c r="K551" s="49"/>
    </row>
    <row r="552" spans="2:11" x14ac:dyDescent="0.25">
      <c r="B552" s="78"/>
      <c r="D552" s="79"/>
      <c r="E552" s="49"/>
      <c r="F552" s="49"/>
      <c r="G552" s="49"/>
      <c r="H552" s="49"/>
      <c r="I552" s="49"/>
      <c r="J552" s="49"/>
      <c r="K552" s="49"/>
    </row>
    <row r="553" spans="2:11" x14ac:dyDescent="0.25">
      <c r="B553" s="78"/>
      <c r="D553" s="79"/>
      <c r="E553" s="49"/>
      <c r="F553" s="49"/>
      <c r="G553" s="49"/>
      <c r="H553" s="49"/>
      <c r="I553" s="49"/>
      <c r="J553" s="49"/>
      <c r="K553" s="49"/>
    </row>
    <row r="554" spans="2:11" x14ac:dyDescent="0.25">
      <c r="B554" s="78"/>
      <c r="D554" s="79"/>
      <c r="E554" s="49"/>
      <c r="F554" s="49"/>
      <c r="G554" s="49"/>
      <c r="H554" s="49"/>
      <c r="I554" s="49"/>
      <c r="J554" s="49"/>
      <c r="K554" s="49"/>
    </row>
    <row r="555" spans="2:11" x14ac:dyDescent="0.25">
      <c r="B555" s="78"/>
      <c r="D555" s="79"/>
      <c r="E555" s="49"/>
      <c r="F555" s="49"/>
      <c r="G555" s="49"/>
      <c r="H555" s="49"/>
      <c r="I555" s="49"/>
      <c r="J555" s="49"/>
      <c r="K555" s="49"/>
    </row>
    <row r="556" spans="2:11" x14ac:dyDescent="0.25">
      <c r="B556" s="78"/>
      <c r="D556" s="79"/>
      <c r="E556" s="49"/>
      <c r="F556" s="49"/>
      <c r="G556" s="49"/>
      <c r="H556" s="49"/>
      <c r="I556" s="49"/>
      <c r="J556" s="49"/>
      <c r="K556" s="49"/>
    </row>
    <row r="557" spans="2:11" x14ac:dyDescent="0.25">
      <c r="B557" s="78"/>
      <c r="D557" s="79"/>
      <c r="E557" s="49"/>
      <c r="F557" s="49"/>
      <c r="G557" s="49"/>
      <c r="H557" s="49"/>
      <c r="I557" s="49"/>
      <c r="J557" s="49"/>
      <c r="K557" s="49"/>
    </row>
    <row r="558" spans="2:11" x14ac:dyDescent="0.25">
      <c r="B558" s="78"/>
      <c r="D558" s="79"/>
      <c r="E558" s="49"/>
      <c r="F558" s="49"/>
      <c r="G558" s="49"/>
      <c r="H558" s="49"/>
      <c r="I558" s="49"/>
      <c r="J558" s="49"/>
      <c r="K558" s="49"/>
    </row>
    <row r="559" spans="2:11" x14ac:dyDescent="0.25">
      <c r="B559" s="78"/>
      <c r="D559" s="79"/>
      <c r="E559" s="49"/>
      <c r="F559" s="49"/>
      <c r="G559" s="49"/>
      <c r="H559" s="49"/>
      <c r="I559" s="49"/>
      <c r="J559" s="49"/>
      <c r="K559" s="49"/>
    </row>
    <row r="560" spans="2:11" x14ac:dyDescent="0.25">
      <c r="B560" s="78"/>
      <c r="D560" s="79"/>
      <c r="E560" s="49"/>
      <c r="F560" s="49"/>
      <c r="G560" s="49"/>
      <c r="H560" s="49"/>
      <c r="I560" s="49"/>
      <c r="J560" s="49"/>
      <c r="K560" s="49"/>
    </row>
    <row r="561" spans="2:11" x14ac:dyDescent="0.25">
      <c r="B561" s="78"/>
      <c r="D561" s="79"/>
      <c r="E561" s="49"/>
      <c r="F561" s="49"/>
      <c r="G561" s="49"/>
      <c r="H561" s="49"/>
      <c r="I561" s="49"/>
      <c r="J561" s="49"/>
      <c r="K561" s="49"/>
    </row>
    <row r="562" spans="2:11" x14ac:dyDescent="0.25">
      <c r="B562" s="78"/>
      <c r="D562" s="79"/>
      <c r="E562" s="49"/>
      <c r="F562" s="49"/>
      <c r="G562" s="49"/>
      <c r="H562" s="49"/>
      <c r="I562" s="49"/>
      <c r="J562" s="49"/>
      <c r="K562" s="49"/>
    </row>
    <row r="563" spans="2:11" x14ac:dyDescent="0.25">
      <c r="B563" s="78"/>
      <c r="D563" s="79"/>
      <c r="E563" s="49"/>
      <c r="F563" s="49"/>
      <c r="G563" s="49"/>
      <c r="H563" s="49"/>
      <c r="I563" s="49"/>
      <c r="J563" s="49"/>
      <c r="K563" s="49"/>
    </row>
    <row r="564" spans="2:11" x14ac:dyDescent="0.25">
      <c r="B564" s="78"/>
      <c r="D564" s="79"/>
      <c r="E564" s="49"/>
      <c r="F564" s="49"/>
      <c r="G564" s="49"/>
      <c r="H564" s="49"/>
      <c r="I564" s="49"/>
      <c r="J564" s="49"/>
      <c r="K564" s="49"/>
    </row>
    <row r="565" spans="2:11" x14ac:dyDescent="0.25">
      <c r="B565" s="78"/>
      <c r="D565" s="79"/>
      <c r="E565" s="49"/>
      <c r="F565" s="49"/>
      <c r="G565" s="49"/>
      <c r="H565" s="49"/>
      <c r="I565" s="49"/>
      <c r="J565" s="49"/>
      <c r="K565" s="49"/>
    </row>
    <row r="566" spans="2:11" x14ac:dyDescent="0.25">
      <c r="B566" s="78"/>
      <c r="D566" s="79"/>
      <c r="E566" s="49"/>
      <c r="F566" s="49"/>
      <c r="G566" s="49"/>
      <c r="H566" s="49"/>
      <c r="I566" s="49"/>
      <c r="J566" s="49"/>
      <c r="K566" s="49"/>
    </row>
    <row r="567" spans="2:11" x14ac:dyDescent="0.25">
      <c r="B567" s="78"/>
      <c r="D567" s="79"/>
      <c r="E567" s="49"/>
      <c r="F567" s="49"/>
      <c r="G567" s="49"/>
      <c r="H567" s="49"/>
      <c r="I567" s="49"/>
      <c r="J567" s="49"/>
      <c r="K567" s="49"/>
    </row>
    <row r="568" spans="2:11" x14ac:dyDescent="0.25">
      <c r="B568" s="78"/>
      <c r="D568" s="79"/>
      <c r="E568" s="49"/>
      <c r="F568" s="49"/>
      <c r="G568" s="49"/>
      <c r="H568" s="49"/>
      <c r="I568" s="49"/>
      <c r="J568" s="49"/>
      <c r="K568" s="49"/>
    </row>
    <row r="569" spans="2:11" x14ac:dyDescent="0.25">
      <c r="B569" s="78"/>
      <c r="D569" s="79"/>
      <c r="E569" s="49"/>
      <c r="F569" s="49"/>
      <c r="G569" s="49"/>
      <c r="H569" s="49"/>
      <c r="I569" s="49"/>
      <c r="J569" s="49"/>
      <c r="K569" s="49"/>
    </row>
    <row r="570" spans="2:11" x14ac:dyDescent="0.25">
      <c r="B570" s="78"/>
      <c r="D570" s="79"/>
      <c r="E570" s="49"/>
      <c r="F570" s="49"/>
      <c r="G570" s="49"/>
      <c r="H570" s="49"/>
      <c r="I570" s="49"/>
      <c r="J570" s="49"/>
      <c r="K570" s="49"/>
    </row>
    <row r="571" spans="2:11" x14ac:dyDescent="0.25">
      <c r="B571" s="78"/>
      <c r="D571" s="79"/>
      <c r="E571" s="49"/>
      <c r="F571" s="49"/>
      <c r="G571" s="49"/>
      <c r="H571" s="49"/>
      <c r="I571" s="49"/>
      <c r="J571" s="49"/>
      <c r="K571" s="49"/>
    </row>
    <row r="572" spans="2:11" x14ac:dyDescent="0.25">
      <c r="B572" s="78"/>
      <c r="D572" s="79"/>
      <c r="E572" s="49"/>
      <c r="F572" s="49"/>
      <c r="G572" s="49"/>
      <c r="H572" s="49"/>
      <c r="I572" s="49"/>
      <c r="J572" s="49"/>
      <c r="K572" s="49"/>
    </row>
    <row r="573" spans="2:11" x14ac:dyDescent="0.25">
      <c r="B573" s="78"/>
      <c r="D573" s="79"/>
      <c r="E573" s="49"/>
      <c r="F573" s="49"/>
      <c r="G573" s="49"/>
      <c r="H573" s="49"/>
      <c r="I573" s="49"/>
      <c r="J573" s="49"/>
      <c r="K573" s="49"/>
    </row>
    <row r="574" spans="2:11" x14ac:dyDescent="0.25">
      <c r="B574" s="78"/>
      <c r="D574" s="79"/>
      <c r="E574" s="49"/>
      <c r="F574" s="49"/>
      <c r="G574" s="49"/>
      <c r="H574" s="49"/>
      <c r="I574" s="49"/>
      <c r="J574" s="49"/>
      <c r="K574" s="49"/>
    </row>
    <row r="575" spans="2:11" x14ac:dyDescent="0.25">
      <c r="B575" s="78"/>
      <c r="D575" s="79"/>
      <c r="E575" s="49"/>
      <c r="F575" s="49"/>
      <c r="G575" s="49"/>
      <c r="H575" s="49"/>
      <c r="I575" s="49"/>
      <c r="J575" s="49"/>
      <c r="K575" s="49"/>
    </row>
    <row r="576" spans="2:11" x14ac:dyDescent="0.25">
      <c r="B576" s="78"/>
      <c r="D576" s="79"/>
      <c r="E576" s="49"/>
      <c r="F576" s="49"/>
      <c r="G576" s="49"/>
      <c r="H576" s="49"/>
      <c r="I576" s="49"/>
      <c r="J576" s="49"/>
      <c r="K576" s="49"/>
    </row>
    <row r="577" spans="2:11" x14ac:dyDescent="0.25">
      <c r="B577" s="78"/>
      <c r="D577" s="79"/>
      <c r="E577" s="49"/>
      <c r="F577" s="49"/>
      <c r="G577" s="49"/>
      <c r="H577" s="49"/>
      <c r="I577" s="49"/>
      <c r="J577" s="49"/>
      <c r="K577" s="49"/>
    </row>
    <row r="578" spans="2:11" x14ac:dyDescent="0.25">
      <c r="B578" s="78"/>
      <c r="D578" s="79"/>
      <c r="E578" s="49"/>
      <c r="F578" s="49"/>
      <c r="G578" s="49"/>
      <c r="H578" s="49"/>
      <c r="I578" s="49"/>
      <c r="J578" s="49"/>
      <c r="K578" s="49"/>
    </row>
    <row r="579" spans="2:11" x14ac:dyDescent="0.25">
      <c r="B579" s="78"/>
      <c r="D579" s="79"/>
      <c r="E579" s="49"/>
      <c r="F579" s="49"/>
      <c r="G579" s="49"/>
      <c r="H579" s="49"/>
      <c r="I579" s="49"/>
      <c r="J579" s="49"/>
      <c r="K579" s="49"/>
    </row>
    <row r="580" spans="2:11" x14ac:dyDescent="0.25">
      <c r="B580" s="78"/>
      <c r="D580" s="79"/>
      <c r="E580" s="49"/>
      <c r="F580" s="49"/>
      <c r="G580" s="49"/>
      <c r="H580" s="49"/>
      <c r="I580" s="49"/>
      <c r="J580" s="49"/>
      <c r="K580" s="49"/>
    </row>
    <row r="581" spans="2:11" x14ac:dyDescent="0.25">
      <c r="B581" s="78"/>
      <c r="D581" s="79"/>
      <c r="E581" s="49"/>
      <c r="F581" s="49"/>
      <c r="G581" s="49"/>
      <c r="H581" s="49"/>
      <c r="I581" s="49"/>
      <c r="J581" s="49"/>
      <c r="K581" s="49"/>
    </row>
    <row r="582" spans="2:11" x14ac:dyDescent="0.25">
      <c r="B582" s="78"/>
      <c r="D582" s="79"/>
      <c r="E582" s="49"/>
      <c r="F582" s="49"/>
      <c r="G582" s="49"/>
      <c r="H582" s="49"/>
      <c r="I582" s="49"/>
      <c r="J582" s="49"/>
      <c r="K582" s="49"/>
    </row>
    <row r="583" spans="2:11" x14ac:dyDescent="0.25">
      <c r="B583" s="78"/>
      <c r="D583" s="79"/>
      <c r="E583" s="49"/>
      <c r="F583" s="49"/>
      <c r="G583" s="49"/>
      <c r="H583" s="49"/>
      <c r="I583" s="49"/>
      <c r="J583" s="49"/>
      <c r="K583" s="49"/>
    </row>
    <row r="584" spans="2:11" x14ac:dyDescent="0.25">
      <c r="B584" s="78"/>
      <c r="D584" s="79"/>
      <c r="E584" s="49"/>
      <c r="F584" s="49"/>
      <c r="G584" s="49"/>
      <c r="H584" s="49"/>
      <c r="I584" s="49"/>
      <c r="J584" s="49"/>
      <c r="K584" s="49"/>
    </row>
    <row r="585" spans="2:11" x14ac:dyDescent="0.25">
      <c r="B585" s="78"/>
      <c r="D585" s="79"/>
      <c r="E585" s="49"/>
      <c r="F585" s="49"/>
      <c r="G585" s="49"/>
      <c r="H585" s="49"/>
      <c r="I585" s="49"/>
      <c r="J585" s="49"/>
      <c r="K585" s="49"/>
    </row>
    <row r="586" spans="2:11" x14ac:dyDescent="0.25">
      <c r="B586" s="78"/>
      <c r="D586" s="79"/>
      <c r="E586" s="49"/>
      <c r="F586" s="49"/>
      <c r="G586" s="49"/>
      <c r="H586" s="49"/>
      <c r="I586" s="49"/>
      <c r="J586" s="49"/>
      <c r="K586" s="49"/>
    </row>
    <row r="587" spans="2:11" x14ac:dyDescent="0.25">
      <c r="B587" s="78"/>
      <c r="D587" s="79"/>
      <c r="E587" s="49"/>
      <c r="F587" s="49"/>
      <c r="G587" s="49"/>
      <c r="H587" s="49"/>
      <c r="I587" s="49"/>
      <c r="J587" s="49"/>
      <c r="K587" s="49"/>
    </row>
    <row r="588" spans="2:11" x14ac:dyDescent="0.25">
      <c r="B588" s="78"/>
      <c r="D588" s="79"/>
      <c r="E588" s="49"/>
      <c r="F588" s="49"/>
      <c r="G588" s="49"/>
      <c r="H588" s="49"/>
      <c r="I588" s="49"/>
      <c r="J588" s="49"/>
      <c r="K588" s="49"/>
    </row>
    <row r="589" spans="2:11" x14ac:dyDescent="0.25">
      <c r="B589" s="78"/>
      <c r="D589" s="79"/>
      <c r="E589" s="49"/>
      <c r="F589" s="49"/>
      <c r="G589" s="49"/>
      <c r="H589" s="49"/>
      <c r="I589" s="49"/>
      <c r="J589" s="49"/>
      <c r="K589" s="49"/>
    </row>
    <row r="590" spans="2:11" x14ac:dyDescent="0.25">
      <c r="B590" s="78"/>
      <c r="D590" s="79"/>
      <c r="E590" s="49"/>
      <c r="F590" s="49"/>
      <c r="G590" s="49"/>
      <c r="H590" s="49"/>
      <c r="I590" s="49"/>
      <c r="J590" s="49"/>
      <c r="K590" s="49"/>
    </row>
    <row r="591" spans="2:11" x14ac:dyDescent="0.25">
      <c r="B591" s="78"/>
      <c r="D591" s="79"/>
      <c r="E591" s="49"/>
      <c r="F591" s="49"/>
      <c r="G591" s="49"/>
      <c r="H591" s="49"/>
      <c r="I591" s="49"/>
      <c r="J591" s="49"/>
      <c r="K591" s="49"/>
    </row>
    <row r="592" spans="2:11" x14ac:dyDescent="0.25">
      <c r="B592" s="78"/>
      <c r="D592" s="79"/>
      <c r="E592" s="49"/>
      <c r="F592" s="49"/>
      <c r="G592" s="49"/>
      <c r="H592" s="49"/>
      <c r="I592" s="49"/>
      <c r="J592" s="49"/>
      <c r="K592" s="49"/>
    </row>
    <row r="593" spans="2:11" x14ac:dyDescent="0.25">
      <c r="B593" s="78"/>
      <c r="D593" s="79"/>
      <c r="E593" s="49"/>
      <c r="F593" s="49"/>
      <c r="G593" s="49"/>
      <c r="H593" s="49"/>
      <c r="I593" s="49"/>
      <c r="J593" s="49"/>
      <c r="K593" s="49"/>
    </row>
    <row r="594" spans="2:11" x14ac:dyDescent="0.25">
      <c r="B594" s="78"/>
      <c r="D594" s="79"/>
      <c r="E594" s="49"/>
      <c r="F594" s="49"/>
      <c r="G594" s="49"/>
      <c r="H594" s="49"/>
      <c r="I594" s="49"/>
      <c r="J594" s="49"/>
      <c r="K594" s="49"/>
    </row>
    <row r="595" spans="2:11" x14ac:dyDescent="0.25">
      <c r="B595" s="78"/>
      <c r="D595" s="79"/>
      <c r="E595" s="49"/>
      <c r="F595" s="49"/>
      <c r="G595" s="49"/>
      <c r="H595" s="49"/>
      <c r="I595" s="49"/>
      <c r="J595" s="49"/>
      <c r="K595" s="49"/>
    </row>
    <row r="596" spans="2:11" x14ac:dyDescent="0.25">
      <c r="B596" s="78"/>
      <c r="D596" s="79"/>
      <c r="E596" s="49"/>
      <c r="F596" s="49"/>
      <c r="G596" s="49"/>
      <c r="H596" s="49"/>
      <c r="I596" s="49"/>
      <c r="J596" s="49"/>
      <c r="K596" s="49"/>
    </row>
    <row r="597" spans="2:11" x14ac:dyDescent="0.25">
      <c r="B597" s="78"/>
      <c r="D597" s="79"/>
      <c r="E597" s="49"/>
      <c r="F597" s="49"/>
      <c r="G597" s="49"/>
      <c r="H597" s="49"/>
      <c r="I597" s="49"/>
      <c r="J597" s="49"/>
      <c r="K597" s="49"/>
    </row>
    <row r="598" spans="2:11" x14ac:dyDescent="0.25">
      <c r="B598" s="78"/>
      <c r="D598" s="79"/>
      <c r="E598" s="49"/>
      <c r="F598" s="49"/>
      <c r="G598" s="49"/>
      <c r="H598" s="49"/>
      <c r="I598" s="49"/>
      <c r="J598" s="49"/>
      <c r="K598" s="49"/>
    </row>
    <row r="599" spans="2:11" x14ac:dyDescent="0.25">
      <c r="B599" s="78"/>
      <c r="D599" s="79"/>
      <c r="E599" s="49"/>
      <c r="F599" s="49"/>
      <c r="G599" s="49"/>
      <c r="H599" s="49"/>
      <c r="I599" s="49"/>
      <c r="J599" s="49"/>
      <c r="K599" s="49"/>
    </row>
    <row r="600" spans="2:11" x14ac:dyDescent="0.25">
      <c r="B600" s="78"/>
      <c r="D600" s="79"/>
      <c r="E600" s="49"/>
      <c r="F600" s="49"/>
      <c r="G600" s="49"/>
      <c r="H600" s="49"/>
      <c r="I600" s="49"/>
      <c r="J600" s="49"/>
      <c r="K600" s="49"/>
    </row>
    <row r="601" spans="2:11" x14ac:dyDescent="0.25">
      <c r="B601" s="78"/>
      <c r="D601" s="79"/>
      <c r="E601" s="49"/>
      <c r="F601" s="49"/>
      <c r="G601" s="49"/>
      <c r="H601" s="49"/>
      <c r="I601" s="49"/>
      <c r="J601" s="49"/>
      <c r="K601" s="49"/>
    </row>
    <row r="602" spans="2:11" x14ac:dyDescent="0.25">
      <c r="B602" s="78"/>
      <c r="D602" s="79"/>
      <c r="E602" s="49"/>
      <c r="F602" s="49"/>
      <c r="G602" s="49"/>
      <c r="H602" s="49"/>
      <c r="I602" s="49"/>
      <c r="J602" s="49"/>
      <c r="K602" s="49"/>
    </row>
    <row r="603" spans="2:11" x14ac:dyDescent="0.25">
      <c r="B603" s="78"/>
      <c r="D603" s="79"/>
      <c r="E603" s="49"/>
      <c r="F603" s="49"/>
      <c r="G603" s="49"/>
      <c r="H603" s="49"/>
      <c r="I603" s="49"/>
      <c r="J603" s="49"/>
      <c r="K603" s="49"/>
    </row>
    <row r="604" spans="2:11" x14ac:dyDescent="0.25">
      <c r="B604" s="78"/>
      <c r="D604" s="79"/>
      <c r="E604" s="49"/>
      <c r="F604" s="49"/>
      <c r="G604" s="49"/>
      <c r="H604" s="49"/>
      <c r="I604" s="49"/>
      <c r="J604" s="49"/>
      <c r="K604" s="49"/>
    </row>
    <row r="605" spans="2:11" x14ac:dyDescent="0.25">
      <c r="B605" s="78"/>
      <c r="D605" s="79"/>
      <c r="E605" s="49"/>
      <c r="F605" s="49"/>
      <c r="G605" s="49"/>
      <c r="H605" s="49"/>
      <c r="I605" s="49"/>
      <c r="J605" s="49"/>
      <c r="K605" s="49"/>
    </row>
    <row r="606" spans="2:11" x14ac:dyDescent="0.25">
      <c r="B606" s="78"/>
      <c r="D606" s="79"/>
      <c r="E606" s="49"/>
      <c r="F606" s="49"/>
      <c r="G606" s="49"/>
      <c r="H606" s="49"/>
      <c r="I606" s="49"/>
      <c r="J606" s="49"/>
      <c r="K606" s="49"/>
    </row>
    <row r="607" spans="2:11" x14ac:dyDescent="0.25">
      <c r="B607" s="78"/>
      <c r="D607" s="79"/>
      <c r="E607" s="49"/>
      <c r="F607" s="49"/>
      <c r="G607" s="49"/>
      <c r="H607" s="49"/>
      <c r="I607" s="49"/>
      <c r="J607" s="49"/>
      <c r="K607" s="49"/>
    </row>
    <row r="608" spans="2:11" x14ac:dyDescent="0.25">
      <c r="B608" s="78"/>
      <c r="D608" s="79"/>
      <c r="E608" s="49"/>
      <c r="F608" s="49"/>
      <c r="G608" s="49"/>
      <c r="H608" s="49"/>
      <c r="I608" s="49"/>
      <c r="J608" s="49"/>
      <c r="K608" s="49"/>
    </row>
    <row r="609" spans="2:11" x14ac:dyDescent="0.25">
      <c r="B609" s="78"/>
      <c r="D609" s="79"/>
      <c r="E609" s="49"/>
      <c r="F609" s="49"/>
      <c r="G609" s="49"/>
      <c r="H609" s="49"/>
      <c r="I609" s="49"/>
      <c r="J609" s="49"/>
      <c r="K609" s="49"/>
    </row>
    <row r="610" spans="2:11" x14ac:dyDescent="0.25">
      <c r="B610" s="78"/>
      <c r="D610" s="79"/>
      <c r="E610" s="49"/>
      <c r="F610" s="49"/>
      <c r="G610" s="49"/>
      <c r="H610" s="49"/>
      <c r="I610" s="49"/>
      <c r="J610" s="49"/>
      <c r="K610" s="49"/>
    </row>
    <row r="611" spans="2:11" x14ac:dyDescent="0.25">
      <c r="B611" s="78"/>
      <c r="D611" s="79"/>
      <c r="E611" s="49"/>
      <c r="F611" s="49"/>
      <c r="G611" s="49"/>
      <c r="H611" s="49"/>
      <c r="I611" s="49"/>
      <c r="J611" s="49"/>
      <c r="K611" s="49"/>
    </row>
    <row r="612" spans="2:11" x14ac:dyDescent="0.25">
      <c r="B612" s="78"/>
      <c r="D612" s="79"/>
      <c r="E612" s="49"/>
      <c r="F612" s="49"/>
      <c r="G612" s="49"/>
      <c r="H612" s="49"/>
      <c r="I612" s="49"/>
      <c r="J612" s="49"/>
      <c r="K612" s="49"/>
    </row>
    <row r="613" spans="2:11" x14ac:dyDescent="0.25">
      <c r="B613" s="78"/>
      <c r="D613" s="79"/>
      <c r="E613" s="49"/>
      <c r="F613" s="49"/>
      <c r="G613" s="49"/>
      <c r="H613" s="49"/>
      <c r="I613" s="49"/>
      <c r="J613" s="49"/>
      <c r="K613" s="49"/>
    </row>
    <row r="614" spans="2:11" x14ac:dyDescent="0.25">
      <c r="B614" s="78"/>
      <c r="D614" s="79"/>
      <c r="E614" s="49"/>
      <c r="F614" s="49"/>
      <c r="G614" s="49"/>
      <c r="H614" s="49"/>
      <c r="I614" s="49"/>
      <c r="J614" s="49"/>
      <c r="K614" s="49"/>
    </row>
    <row r="615" spans="2:11" x14ac:dyDescent="0.25">
      <c r="B615" s="78"/>
      <c r="D615" s="79"/>
      <c r="E615" s="49"/>
      <c r="F615" s="49"/>
      <c r="G615" s="49"/>
      <c r="H615" s="49"/>
      <c r="I615" s="49"/>
      <c r="J615" s="49"/>
      <c r="K615" s="49"/>
    </row>
    <row r="616" spans="2:11" x14ac:dyDescent="0.25">
      <c r="B616" s="78"/>
      <c r="D616" s="79"/>
      <c r="E616" s="49"/>
      <c r="F616" s="49"/>
      <c r="G616" s="49"/>
      <c r="H616" s="49"/>
      <c r="I616" s="49"/>
      <c r="J616" s="49"/>
      <c r="K616" s="49"/>
    </row>
    <row r="617" spans="2:11" x14ac:dyDescent="0.25">
      <c r="B617" s="78"/>
      <c r="D617" s="79"/>
      <c r="E617" s="49"/>
      <c r="F617" s="49"/>
      <c r="G617" s="49"/>
      <c r="H617" s="49"/>
      <c r="I617" s="49"/>
      <c r="J617" s="49"/>
      <c r="K617" s="49"/>
    </row>
    <row r="618" spans="2:11" x14ac:dyDescent="0.25">
      <c r="B618" s="78"/>
      <c r="D618" s="79"/>
      <c r="E618" s="49"/>
      <c r="F618" s="49"/>
      <c r="G618" s="49"/>
      <c r="H618" s="49"/>
      <c r="I618" s="49"/>
      <c r="J618" s="49"/>
      <c r="K618" s="49"/>
    </row>
    <row r="619" spans="2:11" x14ac:dyDescent="0.25">
      <c r="B619" s="78"/>
      <c r="D619" s="79"/>
      <c r="E619" s="49"/>
      <c r="F619" s="49"/>
      <c r="G619" s="49"/>
      <c r="H619" s="49"/>
      <c r="I619" s="49"/>
      <c r="J619" s="49"/>
      <c r="K619" s="49"/>
    </row>
    <row r="620" spans="2:11" x14ac:dyDescent="0.25">
      <c r="B620" s="78"/>
      <c r="D620" s="79"/>
      <c r="E620" s="49"/>
      <c r="F620" s="49"/>
      <c r="G620" s="49"/>
      <c r="H620" s="49"/>
      <c r="I620" s="49"/>
      <c r="J620" s="49"/>
      <c r="K620" s="49"/>
    </row>
    <row r="621" spans="2:11" x14ac:dyDescent="0.25">
      <c r="B621" s="78"/>
      <c r="D621" s="79"/>
      <c r="E621" s="49"/>
      <c r="F621" s="49"/>
      <c r="G621" s="49"/>
      <c r="H621" s="49"/>
      <c r="I621" s="49"/>
      <c r="J621" s="49"/>
      <c r="K621" s="49"/>
    </row>
    <row r="622" spans="2:11" x14ac:dyDescent="0.25">
      <c r="B622" s="78"/>
      <c r="D622" s="79"/>
      <c r="E622" s="49"/>
      <c r="F622" s="49"/>
      <c r="G622" s="49"/>
      <c r="H622" s="49"/>
      <c r="I622" s="49"/>
      <c r="J622" s="49"/>
      <c r="K622" s="49"/>
    </row>
    <row r="623" spans="2:11" x14ac:dyDescent="0.25">
      <c r="B623" s="78"/>
      <c r="D623" s="79"/>
      <c r="E623" s="49"/>
      <c r="F623" s="49"/>
      <c r="G623" s="49"/>
      <c r="H623" s="49"/>
      <c r="I623" s="49"/>
      <c r="J623" s="49"/>
      <c r="K623" s="49"/>
    </row>
    <row r="624" spans="2:11" x14ac:dyDescent="0.25">
      <c r="B624" s="78"/>
      <c r="D624" s="79"/>
      <c r="E624" s="49"/>
      <c r="F624" s="49"/>
      <c r="G624" s="49"/>
      <c r="H624" s="49"/>
      <c r="I624" s="49"/>
      <c r="J624" s="49"/>
      <c r="K624" s="49"/>
    </row>
    <row r="625" spans="2:11" x14ac:dyDescent="0.25">
      <c r="B625" s="78"/>
      <c r="D625" s="79"/>
      <c r="E625" s="49"/>
      <c r="F625" s="49"/>
      <c r="G625" s="49"/>
      <c r="H625" s="49"/>
      <c r="I625" s="49"/>
      <c r="J625" s="49"/>
      <c r="K625" s="49"/>
    </row>
    <row r="626" spans="2:11" x14ac:dyDescent="0.25">
      <c r="B626" s="78"/>
      <c r="D626" s="79"/>
      <c r="E626" s="49"/>
      <c r="F626" s="49"/>
      <c r="G626" s="49"/>
      <c r="H626" s="49"/>
      <c r="I626" s="49"/>
      <c r="J626" s="49"/>
      <c r="K626" s="49"/>
    </row>
    <row r="627" spans="2:11" x14ac:dyDescent="0.25">
      <c r="B627" s="78"/>
      <c r="D627" s="79"/>
      <c r="E627" s="49"/>
      <c r="F627" s="49"/>
      <c r="G627" s="49"/>
      <c r="H627" s="49"/>
      <c r="I627" s="49"/>
      <c r="J627" s="49"/>
      <c r="K627" s="49"/>
    </row>
    <row r="628" spans="2:11" x14ac:dyDescent="0.25">
      <c r="B628" s="78"/>
      <c r="D628" s="79"/>
      <c r="E628" s="49"/>
      <c r="F628" s="49"/>
      <c r="G628" s="49"/>
      <c r="H628" s="49"/>
      <c r="I628" s="49"/>
      <c r="J628" s="49"/>
      <c r="K628" s="49"/>
    </row>
    <row r="629" spans="2:11" x14ac:dyDescent="0.25">
      <c r="B629" s="78"/>
      <c r="D629" s="79"/>
      <c r="E629" s="49"/>
      <c r="F629" s="49"/>
      <c r="G629" s="49"/>
      <c r="H629" s="49"/>
      <c r="I629" s="49"/>
      <c r="J629" s="49"/>
      <c r="K629" s="49"/>
    </row>
    <row r="630" spans="2:11" x14ac:dyDescent="0.25">
      <c r="B630" s="78"/>
      <c r="D630" s="79"/>
      <c r="E630" s="49"/>
      <c r="F630" s="49"/>
      <c r="G630" s="49"/>
      <c r="H630" s="49"/>
      <c r="I630" s="49"/>
      <c r="J630" s="49"/>
      <c r="K630" s="49"/>
    </row>
    <row r="631" spans="2:11" x14ac:dyDescent="0.25">
      <c r="B631" s="78"/>
      <c r="D631" s="79"/>
      <c r="E631" s="49"/>
      <c r="F631" s="49"/>
      <c r="G631" s="49"/>
      <c r="H631" s="49"/>
      <c r="I631" s="49"/>
      <c r="J631" s="49"/>
      <c r="K631" s="49"/>
    </row>
    <row r="632" spans="2:11" x14ac:dyDescent="0.25">
      <c r="B632" s="78"/>
      <c r="D632" s="79"/>
      <c r="E632" s="49"/>
      <c r="F632" s="49"/>
      <c r="G632" s="49"/>
      <c r="H632" s="49"/>
      <c r="I632" s="49"/>
      <c r="J632" s="49"/>
      <c r="K632" s="49"/>
    </row>
    <row r="633" spans="2:11" x14ac:dyDescent="0.25">
      <c r="B633" s="78"/>
      <c r="D633" s="79"/>
      <c r="E633" s="49"/>
      <c r="F633" s="49"/>
      <c r="G633" s="49"/>
      <c r="H633" s="49"/>
      <c r="I633" s="49"/>
      <c r="J633" s="49"/>
      <c r="K633" s="49"/>
    </row>
    <row r="634" spans="2:11" x14ac:dyDescent="0.25">
      <c r="B634" s="78"/>
      <c r="D634" s="79"/>
      <c r="E634" s="49"/>
      <c r="F634" s="49"/>
      <c r="G634" s="49"/>
      <c r="H634" s="49"/>
      <c r="I634" s="49"/>
      <c r="J634" s="49"/>
      <c r="K634" s="49"/>
    </row>
    <row r="635" spans="2:11" x14ac:dyDescent="0.25">
      <c r="B635" s="78"/>
      <c r="D635" s="79"/>
      <c r="E635" s="49"/>
      <c r="F635" s="49"/>
      <c r="G635" s="49"/>
      <c r="H635" s="49"/>
      <c r="I635" s="49"/>
      <c r="J635" s="49"/>
      <c r="K635" s="49"/>
    </row>
    <row r="636" spans="2:11" x14ac:dyDescent="0.25">
      <c r="B636" s="78"/>
      <c r="D636" s="79"/>
      <c r="E636" s="49"/>
      <c r="F636" s="49"/>
      <c r="G636" s="49"/>
      <c r="H636" s="49"/>
      <c r="I636" s="49"/>
      <c r="J636" s="49"/>
      <c r="K636" s="49"/>
    </row>
    <row r="637" spans="2:11" x14ac:dyDescent="0.25">
      <c r="B637" s="78"/>
      <c r="D637" s="79"/>
      <c r="E637" s="49"/>
      <c r="F637" s="49"/>
      <c r="G637" s="49"/>
      <c r="H637" s="49"/>
      <c r="I637" s="49"/>
      <c r="J637" s="49"/>
      <c r="K637" s="49"/>
    </row>
    <row r="638" spans="2:11" x14ac:dyDescent="0.25">
      <c r="B638" s="78"/>
      <c r="D638" s="79"/>
      <c r="E638" s="49"/>
      <c r="F638" s="49"/>
      <c r="G638" s="49"/>
      <c r="H638" s="49"/>
      <c r="I638" s="49"/>
      <c r="J638" s="49"/>
      <c r="K638" s="49"/>
    </row>
    <row r="639" spans="2:11" x14ac:dyDescent="0.25">
      <c r="B639" s="78"/>
      <c r="D639" s="79"/>
      <c r="E639" s="49"/>
      <c r="F639" s="49"/>
      <c r="G639" s="49"/>
      <c r="H639" s="49"/>
      <c r="I639" s="49"/>
      <c r="J639" s="49"/>
      <c r="K639" s="49"/>
    </row>
    <row r="640" spans="2:11" x14ac:dyDescent="0.25">
      <c r="B640" s="78"/>
      <c r="D640" s="79"/>
      <c r="E640" s="49"/>
      <c r="F640" s="49"/>
      <c r="G640" s="49"/>
      <c r="H640" s="49"/>
      <c r="I640" s="49"/>
      <c r="J640" s="49"/>
      <c r="K640" s="49"/>
    </row>
    <row r="641" spans="2:11" x14ac:dyDescent="0.25">
      <c r="B641" s="78"/>
      <c r="D641" s="79"/>
      <c r="E641" s="49"/>
      <c r="F641" s="49"/>
      <c r="G641" s="49"/>
      <c r="H641" s="49"/>
      <c r="I641" s="49"/>
      <c r="J641" s="49"/>
      <c r="K641" s="49"/>
    </row>
    <row r="642" spans="2:11" x14ac:dyDescent="0.25">
      <c r="B642" s="78"/>
      <c r="D642" s="79"/>
      <c r="E642" s="49"/>
      <c r="F642" s="49"/>
      <c r="G642" s="49"/>
      <c r="H642" s="49"/>
      <c r="I642" s="49"/>
      <c r="J642" s="49"/>
      <c r="K642" s="49"/>
    </row>
    <row r="643" spans="2:11" x14ac:dyDescent="0.25">
      <c r="B643" s="78"/>
      <c r="D643" s="79"/>
      <c r="E643" s="49"/>
      <c r="F643" s="49"/>
      <c r="G643" s="49"/>
      <c r="H643" s="49"/>
      <c r="I643" s="49"/>
      <c r="J643" s="49"/>
      <c r="K643" s="49"/>
    </row>
    <row r="644" spans="2:11" x14ac:dyDescent="0.25">
      <c r="B644" s="78"/>
      <c r="D644" s="79"/>
      <c r="E644" s="49"/>
      <c r="F644" s="49"/>
      <c r="G644" s="49"/>
      <c r="H644" s="49"/>
      <c r="I644" s="49"/>
      <c r="J644" s="49"/>
      <c r="K644" s="49"/>
    </row>
    <row r="645" spans="2:11" x14ac:dyDescent="0.25">
      <c r="B645" s="78"/>
      <c r="D645" s="79"/>
      <c r="E645" s="49"/>
      <c r="F645" s="49"/>
      <c r="G645" s="49"/>
      <c r="H645" s="49"/>
      <c r="I645" s="49"/>
      <c r="J645" s="49"/>
      <c r="K645" s="49"/>
    </row>
    <row r="646" spans="2:11" x14ac:dyDescent="0.25">
      <c r="B646" s="78"/>
      <c r="D646" s="79"/>
      <c r="E646" s="49"/>
      <c r="F646" s="49"/>
      <c r="G646" s="49"/>
      <c r="H646" s="49"/>
      <c r="I646" s="49"/>
      <c r="J646" s="49"/>
      <c r="K646" s="49"/>
    </row>
    <row r="647" spans="2:11" x14ac:dyDescent="0.25">
      <c r="B647" s="78"/>
      <c r="D647" s="79"/>
      <c r="E647" s="49"/>
      <c r="F647" s="49"/>
      <c r="G647" s="49"/>
      <c r="H647" s="49"/>
      <c r="I647" s="49"/>
      <c r="J647" s="49"/>
      <c r="K647" s="49"/>
    </row>
    <row r="648" spans="2:11" x14ac:dyDescent="0.25">
      <c r="B648" s="78"/>
      <c r="D648" s="79"/>
      <c r="E648" s="49"/>
      <c r="F648" s="49"/>
      <c r="G648" s="49"/>
      <c r="H648" s="49"/>
      <c r="I648" s="49"/>
      <c r="J648" s="49"/>
      <c r="K648" s="49"/>
    </row>
    <row r="649" spans="2:11" x14ac:dyDescent="0.25">
      <c r="B649" s="78"/>
      <c r="D649" s="79"/>
      <c r="E649" s="49"/>
      <c r="F649" s="49"/>
      <c r="G649" s="49"/>
      <c r="H649" s="49"/>
      <c r="I649" s="49"/>
      <c r="J649" s="49"/>
      <c r="K649" s="49"/>
    </row>
    <row r="650" spans="2:11" x14ac:dyDescent="0.25">
      <c r="B650" s="78"/>
      <c r="D650" s="79"/>
      <c r="E650" s="49"/>
      <c r="F650" s="49"/>
      <c r="G650" s="49"/>
      <c r="H650" s="49"/>
      <c r="I650" s="49"/>
      <c r="J650" s="49"/>
      <c r="K650" s="49"/>
    </row>
    <row r="651" spans="2:11" x14ac:dyDescent="0.25">
      <c r="B651" s="78"/>
      <c r="D651" s="79"/>
      <c r="E651" s="49"/>
      <c r="F651" s="49"/>
      <c r="G651" s="49"/>
      <c r="H651" s="49"/>
      <c r="I651" s="49"/>
      <c r="J651" s="49"/>
      <c r="K651" s="49"/>
    </row>
    <row r="652" spans="2:11" x14ac:dyDescent="0.25">
      <c r="B652" s="78"/>
      <c r="D652" s="79"/>
      <c r="E652" s="49"/>
      <c r="F652" s="49"/>
      <c r="G652" s="49"/>
      <c r="H652" s="49"/>
      <c r="I652" s="49"/>
      <c r="J652" s="49"/>
      <c r="K652" s="49"/>
    </row>
    <row r="653" spans="2:11" x14ac:dyDescent="0.25">
      <c r="B653" s="78"/>
      <c r="D653" s="79"/>
      <c r="E653" s="49"/>
      <c r="F653" s="49"/>
      <c r="G653" s="49"/>
      <c r="H653" s="49"/>
      <c r="I653" s="49"/>
      <c r="J653" s="49"/>
      <c r="K653" s="49"/>
    </row>
    <row r="654" spans="2:11" x14ac:dyDescent="0.25">
      <c r="B654" s="78"/>
      <c r="D654" s="79"/>
      <c r="E654" s="49"/>
      <c r="F654" s="49"/>
      <c r="G654" s="49"/>
      <c r="H654" s="49"/>
      <c r="I654" s="49"/>
      <c r="J654" s="49"/>
      <c r="K654" s="49"/>
    </row>
    <row r="655" spans="2:11" x14ac:dyDescent="0.25">
      <c r="B655" s="78"/>
      <c r="D655" s="79"/>
      <c r="E655" s="49"/>
      <c r="F655" s="49"/>
      <c r="G655" s="49"/>
      <c r="H655" s="49"/>
      <c r="I655" s="49"/>
      <c r="J655" s="49"/>
      <c r="K655" s="49"/>
    </row>
    <row r="656" spans="2:11" x14ac:dyDescent="0.25">
      <c r="B656" s="78"/>
      <c r="D656" s="79"/>
      <c r="E656" s="49"/>
      <c r="F656" s="49"/>
      <c r="G656" s="49"/>
      <c r="H656" s="49"/>
      <c r="I656" s="49"/>
      <c r="J656" s="49"/>
      <c r="K656" s="49"/>
    </row>
    <row r="657" spans="2:11" x14ac:dyDescent="0.25">
      <c r="B657" s="78"/>
      <c r="D657" s="79"/>
      <c r="E657" s="49"/>
      <c r="F657" s="49"/>
      <c r="G657" s="49"/>
      <c r="H657" s="49"/>
      <c r="I657" s="49"/>
      <c r="J657" s="49"/>
      <c r="K657" s="49"/>
    </row>
    <row r="658" spans="2:11" x14ac:dyDescent="0.25">
      <c r="B658" s="78"/>
      <c r="D658" s="79"/>
      <c r="E658" s="49"/>
      <c r="F658" s="49"/>
      <c r="G658" s="49"/>
      <c r="H658" s="49"/>
      <c r="I658" s="49"/>
      <c r="J658" s="49"/>
      <c r="K658" s="49"/>
    </row>
    <row r="659" spans="2:11" x14ac:dyDescent="0.25">
      <c r="B659" s="78"/>
      <c r="D659" s="79"/>
      <c r="E659" s="49"/>
      <c r="F659" s="49"/>
      <c r="G659" s="49"/>
      <c r="H659" s="49"/>
      <c r="I659" s="49"/>
      <c r="J659" s="49"/>
      <c r="K659" s="49"/>
    </row>
    <row r="660" spans="2:11" x14ac:dyDescent="0.25">
      <c r="B660" s="78"/>
      <c r="D660" s="79"/>
      <c r="E660" s="49"/>
      <c r="F660" s="49"/>
      <c r="G660" s="49"/>
      <c r="H660" s="49"/>
      <c r="I660" s="49"/>
      <c r="J660" s="49"/>
      <c r="K660" s="49"/>
    </row>
    <row r="661" spans="2:11" x14ac:dyDescent="0.25">
      <c r="B661" s="78"/>
      <c r="D661" s="79"/>
      <c r="E661" s="49"/>
      <c r="F661" s="49"/>
      <c r="G661" s="49"/>
      <c r="H661" s="49"/>
      <c r="I661" s="49"/>
      <c r="J661" s="49"/>
      <c r="K661" s="49"/>
    </row>
    <row r="662" spans="2:11" x14ac:dyDescent="0.25">
      <c r="B662" s="78"/>
      <c r="D662" s="79"/>
      <c r="E662" s="49"/>
      <c r="F662" s="49"/>
      <c r="G662" s="49"/>
      <c r="H662" s="49"/>
      <c r="I662" s="49"/>
      <c r="J662" s="49"/>
      <c r="K662" s="49"/>
    </row>
    <row r="663" spans="2:11" x14ac:dyDescent="0.25">
      <c r="B663" s="78"/>
      <c r="D663" s="79"/>
      <c r="E663" s="49"/>
      <c r="F663" s="49"/>
      <c r="G663" s="49"/>
      <c r="H663" s="49"/>
      <c r="I663" s="49"/>
      <c r="J663" s="49"/>
      <c r="K663" s="49"/>
    </row>
    <row r="664" spans="2:11" x14ac:dyDescent="0.25">
      <c r="B664" s="78"/>
      <c r="D664" s="79"/>
      <c r="E664" s="49"/>
      <c r="F664" s="49"/>
      <c r="G664" s="49"/>
      <c r="H664" s="49"/>
      <c r="I664" s="49"/>
      <c r="J664" s="49"/>
      <c r="K664" s="49"/>
    </row>
    <row r="665" spans="2:11" x14ac:dyDescent="0.25">
      <c r="B665" s="78"/>
      <c r="D665" s="79"/>
      <c r="E665" s="49"/>
      <c r="F665" s="49"/>
      <c r="G665" s="49"/>
      <c r="H665" s="49"/>
      <c r="I665" s="49"/>
      <c r="J665" s="49"/>
      <c r="K665" s="49"/>
    </row>
    <row r="666" spans="2:11" x14ac:dyDescent="0.25">
      <c r="B666" s="78"/>
      <c r="D666" s="79"/>
      <c r="E666" s="49"/>
      <c r="F666" s="49"/>
      <c r="G666" s="49"/>
      <c r="H666" s="49"/>
      <c r="I666" s="49"/>
      <c r="J666" s="49"/>
      <c r="K666" s="49"/>
    </row>
    <row r="667" spans="2:11" x14ac:dyDescent="0.25">
      <c r="B667" s="78"/>
      <c r="D667" s="79"/>
      <c r="E667" s="49"/>
      <c r="F667" s="49"/>
      <c r="G667" s="49"/>
      <c r="H667" s="49"/>
      <c r="I667" s="49"/>
      <c r="J667" s="49"/>
      <c r="K667" s="49"/>
    </row>
    <row r="668" spans="2:11" x14ac:dyDescent="0.25">
      <c r="B668" s="78"/>
      <c r="D668" s="79"/>
      <c r="E668" s="49"/>
      <c r="F668" s="49"/>
      <c r="G668" s="49"/>
      <c r="H668" s="49"/>
      <c r="I668" s="49"/>
      <c r="J668" s="49"/>
      <c r="K668" s="49"/>
    </row>
    <row r="669" spans="2:11" x14ac:dyDescent="0.25">
      <c r="B669" s="78"/>
      <c r="D669" s="79"/>
      <c r="E669" s="49"/>
      <c r="F669" s="49"/>
      <c r="G669" s="49"/>
      <c r="H669" s="49"/>
      <c r="I669" s="49"/>
      <c r="J669" s="49"/>
      <c r="K669" s="49"/>
    </row>
    <row r="670" spans="2:11" x14ac:dyDescent="0.25">
      <c r="B670" s="78"/>
      <c r="D670" s="79"/>
      <c r="E670" s="49"/>
      <c r="F670" s="49"/>
      <c r="G670" s="49"/>
      <c r="H670" s="49"/>
      <c r="I670" s="49"/>
      <c r="J670" s="49"/>
      <c r="K670" s="49"/>
    </row>
    <row r="671" spans="2:11" x14ac:dyDescent="0.25">
      <c r="B671" s="78"/>
      <c r="D671" s="79"/>
      <c r="E671" s="49"/>
      <c r="F671" s="49"/>
      <c r="G671" s="49"/>
      <c r="H671" s="49"/>
      <c r="I671" s="49"/>
      <c r="J671" s="49"/>
      <c r="K671" s="49"/>
    </row>
    <row r="672" spans="2:11" x14ac:dyDescent="0.25">
      <c r="B672" s="78"/>
      <c r="D672" s="79"/>
      <c r="E672" s="49"/>
      <c r="F672" s="49"/>
      <c r="G672" s="49"/>
      <c r="H672" s="49"/>
      <c r="I672" s="49"/>
      <c r="J672" s="49"/>
      <c r="K672" s="49"/>
    </row>
    <row r="673" spans="2:11" x14ac:dyDescent="0.25">
      <c r="B673" s="78"/>
      <c r="D673" s="79"/>
      <c r="E673" s="49"/>
      <c r="F673" s="49"/>
      <c r="G673" s="49"/>
      <c r="H673" s="49"/>
      <c r="I673" s="49"/>
      <c r="J673" s="49"/>
      <c r="K673" s="49"/>
    </row>
    <row r="674" spans="2:11" x14ac:dyDescent="0.25">
      <c r="B674" s="78"/>
      <c r="D674" s="79"/>
      <c r="E674" s="49"/>
      <c r="F674" s="49"/>
      <c r="G674" s="49"/>
      <c r="H674" s="49"/>
      <c r="I674" s="49"/>
      <c r="J674" s="49"/>
      <c r="K674" s="49"/>
    </row>
    <row r="675" spans="2:11" x14ac:dyDescent="0.25">
      <c r="B675" s="78"/>
      <c r="D675" s="79"/>
      <c r="E675" s="49"/>
      <c r="F675" s="49"/>
      <c r="G675" s="49"/>
      <c r="H675" s="49"/>
      <c r="I675" s="49"/>
      <c r="J675" s="49"/>
      <c r="K675" s="49"/>
    </row>
    <row r="676" spans="2:11" x14ac:dyDescent="0.25">
      <c r="B676" s="78"/>
      <c r="D676" s="79"/>
      <c r="E676" s="49"/>
      <c r="F676" s="49"/>
      <c r="G676" s="49"/>
      <c r="H676" s="49"/>
      <c r="I676" s="49"/>
      <c r="J676" s="49"/>
      <c r="K676" s="49"/>
    </row>
    <row r="677" spans="2:11" x14ac:dyDescent="0.25">
      <c r="B677" s="78"/>
      <c r="D677" s="79"/>
      <c r="E677" s="49"/>
      <c r="F677" s="49"/>
      <c r="G677" s="49"/>
      <c r="H677" s="49"/>
      <c r="I677" s="49"/>
      <c r="J677" s="49"/>
      <c r="K677" s="49"/>
    </row>
    <row r="678" spans="2:11" x14ac:dyDescent="0.25">
      <c r="B678" s="78"/>
      <c r="D678" s="79"/>
      <c r="E678" s="49"/>
      <c r="F678" s="49"/>
      <c r="G678" s="49"/>
      <c r="H678" s="49"/>
      <c r="I678" s="49"/>
      <c r="J678" s="49"/>
      <c r="K678" s="49"/>
    </row>
    <row r="679" spans="2:11" x14ac:dyDescent="0.25">
      <c r="B679" s="78"/>
      <c r="D679" s="79"/>
      <c r="E679" s="49"/>
      <c r="F679" s="49"/>
      <c r="G679" s="49"/>
      <c r="H679" s="49"/>
      <c r="I679" s="49"/>
      <c r="J679" s="49"/>
      <c r="K679" s="49"/>
    </row>
    <row r="680" spans="2:11" x14ac:dyDescent="0.25">
      <c r="B680" s="78"/>
      <c r="D680" s="79"/>
      <c r="E680" s="49"/>
      <c r="F680" s="49"/>
      <c r="G680" s="49"/>
      <c r="H680" s="49"/>
      <c r="I680" s="49"/>
      <c r="J680" s="49"/>
      <c r="K680" s="49"/>
    </row>
    <row r="681" spans="2:11" x14ac:dyDescent="0.25">
      <c r="B681" s="78"/>
      <c r="D681" s="79"/>
      <c r="E681" s="49"/>
      <c r="F681" s="49"/>
      <c r="G681" s="49"/>
      <c r="H681" s="49"/>
      <c r="I681" s="49"/>
      <c r="J681" s="49"/>
      <c r="K681" s="49"/>
    </row>
    <row r="682" spans="2:11" x14ac:dyDescent="0.25">
      <c r="B682" s="78"/>
      <c r="D682" s="79"/>
      <c r="E682" s="49"/>
      <c r="F682" s="49"/>
      <c r="G682" s="49"/>
      <c r="H682" s="49"/>
      <c r="I682" s="49"/>
      <c r="J682" s="49"/>
      <c r="K682" s="49"/>
    </row>
    <row r="683" spans="2:11" x14ac:dyDescent="0.25">
      <c r="B683" s="78"/>
      <c r="D683" s="79"/>
      <c r="E683" s="49"/>
      <c r="F683" s="49"/>
      <c r="G683" s="49"/>
      <c r="H683" s="49"/>
      <c r="I683" s="49"/>
      <c r="J683" s="49"/>
      <c r="K683" s="49"/>
    </row>
    <row r="684" spans="2:11" x14ac:dyDescent="0.25">
      <c r="B684" s="78"/>
      <c r="D684" s="79"/>
      <c r="E684" s="49"/>
      <c r="F684" s="49"/>
      <c r="G684" s="49"/>
      <c r="H684" s="49"/>
      <c r="I684" s="49"/>
      <c r="J684" s="49"/>
      <c r="K684" s="49"/>
    </row>
    <row r="685" spans="2:11" x14ac:dyDescent="0.25">
      <c r="B685" s="78"/>
      <c r="D685" s="79"/>
      <c r="E685" s="49"/>
      <c r="F685" s="49"/>
      <c r="G685" s="49"/>
      <c r="H685" s="49"/>
      <c r="I685" s="49"/>
      <c r="J685" s="49"/>
      <c r="K685" s="49"/>
    </row>
    <row r="686" spans="2:11" x14ac:dyDescent="0.25">
      <c r="B686" s="78"/>
      <c r="D686" s="79"/>
      <c r="E686" s="49"/>
      <c r="F686" s="49"/>
      <c r="G686" s="49"/>
      <c r="H686" s="49"/>
      <c r="I686" s="49"/>
      <c r="J686" s="49"/>
      <c r="K686" s="49"/>
    </row>
    <row r="687" spans="2:11" x14ac:dyDescent="0.25">
      <c r="B687" s="78"/>
      <c r="D687" s="79"/>
      <c r="E687" s="49"/>
      <c r="F687" s="49"/>
      <c r="G687" s="49"/>
      <c r="H687" s="49"/>
      <c r="I687" s="49"/>
      <c r="J687" s="49"/>
      <c r="K687" s="49"/>
    </row>
    <row r="688" spans="2:11" x14ac:dyDescent="0.25">
      <c r="B688" s="78"/>
      <c r="D688" s="79"/>
      <c r="E688" s="49"/>
      <c r="F688" s="49"/>
      <c r="G688" s="49"/>
      <c r="H688" s="49"/>
      <c r="I688" s="49"/>
      <c r="J688" s="49"/>
      <c r="K688" s="49"/>
    </row>
    <row r="689" spans="2:11" x14ac:dyDescent="0.25">
      <c r="B689" s="78"/>
      <c r="D689" s="79"/>
      <c r="E689" s="49"/>
      <c r="F689" s="49"/>
      <c r="G689" s="49"/>
      <c r="H689" s="49"/>
      <c r="I689" s="49"/>
      <c r="J689" s="49"/>
      <c r="K689" s="49"/>
    </row>
    <row r="690" spans="2:11" x14ac:dyDescent="0.25">
      <c r="B690" s="78"/>
      <c r="D690" s="79"/>
      <c r="E690" s="49"/>
      <c r="F690" s="49"/>
      <c r="G690" s="49"/>
      <c r="H690" s="49"/>
      <c r="I690" s="49"/>
      <c r="J690" s="49"/>
      <c r="K690" s="49"/>
    </row>
    <row r="691" spans="2:11" x14ac:dyDescent="0.25">
      <c r="B691" s="78"/>
      <c r="D691" s="79"/>
      <c r="E691" s="49"/>
      <c r="F691" s="49"/>
      <c r="G691" s="49"/>
      <c r="H691" s="49"/>
      <c r="I691" s="49"/>
      <c r="J691" s="49"/>
      <c r="K691" s="49"/>
    </row>
    <row r="692" spans="2:11" x14ac:dyDescent="0.25">
      <c r="B692" s="78"/>
      <c r="D692" s="79"/>
      <c r="E692" s="49"/>
      <c r="F692" s="49"/>
      <c r="G692" s="49"/>
      <c r="H692" s="49"/>
      <c r="I692" s="49"/>
      <c r="J692" s="49"/>
      <c r="K692" s="49"/>
    </row>
    <row r="693" spans="2:11" x14ac:dyDescent="0.25">
      <c r="B693" s="78"/>
      <c r="D693" s="79"/>
      <c r="E693" s="49"/>
      <c r="F693" s="49"/>
      <c r="G693" s="49"/>
      <c r="H693" s="49"/>
      <c r="I693" s="49"/>
      <c r="J693" s="49"/>
      <c r="K693" s="49"/>
    </row>
    <row r="694" spans="2:11" x14ac:dyDescent="0.25">
      <c r="B694" s="78"/>
      <c r="D694" s="79"/>
      <c r="E694" s="49"/>
      <c r="F694" s="49"/>
      <c r="G694" s="49"/>
      <c r="H694" s="49"/>
      <c r="I694" s="49"/>
      <c r="J694" s="49"/>
      <c r="K694" s="49"/>
    </row>
    <row r="695" spans="2:11" x14ac:dyDescent="0.25">
      <c r="B695" s="78"/>
      <c r="D695" s="79"/>
      <c r="E695" s="49"/>
      <c r="F695" s="49"/>
      <c r="G695" s="49"/>
      <c r="H695" s="49"/>
      <c r="I695" s="49"/>
      <c r="J695" s="49"/>
      <c r="K695" s="49"/>
    </row>
    <row r="696" spans="2:11" x14ac:dyDescent="0.25">
      <c r="B696" s="78"/>
      <c r="D696" s="79"/>
      <c r="E696" s="49"/>
      <c r="F696" s="49"/>
      <c r="G696" s="49"/>
      <c r="H696" s="49"/>
      <c r="I696" s="49"/>
      <c r="J696" s="49"/>
      <c r="K696" s="49"/>
    </row>
    <row r="697" spans="2:11" x14ac:dyDescent="0.25">
      <c r="B697" s="78"/>
      <c r="D697" s="79"/>
      <c r="E697" s="49"/>
      <c r="F697" s="49"/>
      <c r="G697" s="49"/>
      <c r="H697" s="49"/>
      <c r="I697" s="49"/>
      <c r="J697" s="49"/>
      <c r="K697" s="49"/>
    </row>
    <row r="698" spans="2:11" x14ac:dyDescent="0.25">
      <c r="B698" s="78"/>
      <c r="D698" s="79"/>
      <c r="E698" s="49"/>
      <c r="F698" s="49"/>
      <c r="G698" s="49"/>
      <c r="H698" s="49"/>
      <c r="I698" s="49"/>
      <c r="J698" s="49"/>
      <c r="K698" s="49"/>
    </row>
    <row r="699" spans="2:11" x14ac:dyDescent="0.25">
      <c r="B699" s="78"/>
      <c r="D699" s="79"/>
      <c r="E699" s="49"/>
      <c r="F699" s="49"/>
      <c r="G699" s="49"/>
      <c r="H699" s="49"/>
      <c r="I699" s="49"/>
      <c r="J699" s="49"/>
      <c r="K699" s="49"/>
    </row>
    <row r="700" spans="2:11" x14ac:dyDescent="0.25">
      <c r="B700" s="78"/>
      <c r="D700" s="79"/>
      <c r="E700" s="49"/>
      <c r="F700" s="49"/>
      <c r="G700" s="49"/>
      <c r="H700" s="49"/>
      <c r="I700" s="49"/>
      <c r="J700" s="49"/>
      <c r="K700" s="49"/>
    </row>
    <row r="701" spans="2:11" x14ac:dyDescent="0.25">
      <c r="B701" s="78"/>
      <c r="D701" s="79"/>
      <c r="E701" s="49"/>
      <c r="F701" s="49"/>
      <c r="G701" s="49"/>
      <c r="H701" s="49"/>
      <c r="I701" s="49"/>
      <c r="J701" s="49"/>
      <c r="K701" s="49"/>
    </row>
    <row r="702" spans="2:11" x14ac:dyDescent="0.25">
      <c r="B702" s="78"/>
      <c r="D702" s="79"/>
      <c r="E702" s="49"/>
      <c r="F702" s="49"/>
      <c r="G702" s="49"/>
      <c r="H702" s="49"/>
      <c r="I702" s="49"/>
      <c r="J702" s="49"/>
      <c r="K702" s="49"/>
    </row>
    <row r="703" spans="2:11" x14ac:dyDescent="0.25">
      <c r="B703" s="78"/>
      <c r="D703" s="79"/>
      <c r="E703" s="49"/>
      <c r="F703" s="49"/>
      <c r="G703" s="49"/>
      <c r="H703" s="49"/>
      <c r="I703" s="49"/>
      <c r="J703" s="49"/>
      <c r="K703" s="49"/>
    </row>
    <row r="704" spans="2:11" x14ac:dyDescent="0.25">
      <c r="B704" s="78"/>
      <c r="D704" s="79"/>
      <c r="E704" s="49"/>
      <c r="F704" s="49"/>
      <c r="G704" s="49"/>
      <c r="H704" s="49"/>
      <c r="I704" s="49"/>
      <c r="J704" s="49"/>
      <c r="K704" s="49"/>
    </row>
    <row r="705" spans="2:11" x14ac:dyDescent="0.25">
      <c r="B705" s="78"/>
      <c r="D705" s="79"/>
      <c r="E705" s="49"/>
      <c r="F705" s="49"/>
      <c r="G705" s="49"/>
      <c r="H705" s="49"/>
      <c r="I705" s="49"/>
      <c r="J705" s="49"/>
      <c r="K705" s="49"/>
    </row>
    <row r="706" spans="2:11" x14ac:dyDescent="0.25">
      <c r="B706" s="78"/>
      <c r="D706" s="79"/>
      <c r="E706" s="49"/>
      <c r="F706" s="49"/>
      <c r="G706" s="49"/>
      <c r="H706" s="49"/>
      <c r="I706" s="49"/>
      <c r="J706" s="49"/>
      <c r="K706" s="49"/>
    </row>
    <row r="707" spans="2:11" x14ac:dyDescent="0.25">
      <c r="B707" s="78"/>
      <c r="D707" s="79"/>
      <c r="E707" s="49"/>
      <c r="F707" s="49"/>
      <c r="G707" s="49"/>
      <c r="H707" s="49"/>
      <c r="I707" s="49"/>
      <c r="J707" s="49"/>
      <c r="K707" s="49"/>
    </row>
    <row r="708" spans="2:11" x14ac:dyDescent="0.25">
      <c r="B708" s="78"/>
      <c r="D708" s="79"/>
      <c r="E708" s="49"/>
      <c r="F708" s="49"/>
      <c r="G708" s="49"/>
      <c r="H708" s="49"/>
      <c r="I708" s="49"/>
      <c r="J708" s="49"/>
      <c r="K708" s="49"/>
    </row>
    <row r="709" spans="2:11" x14ac:dyDescent="0.25">
      <c r="B709" s="78"/>
      <c r="D709" s="79"/>
      <c r="E709" s="49"/>
      <c r="F709" s="49"/>
      <c r="G709" s="49"/>
      <c r="H709" s="49"/>
      <c r="I709" s="49"/>
      <c r="J709" s="49"/>
      <c r="K709" s="49"/>
    </row>
    <row r="710" spans="2:11" x14ac:dyDescent="0.25">
      <c r="B710" s="78"/>
      <c r="D710" s="79"/>
      <c r="E710" s="49"/>
      <c r="F710" s="49"/>
      <c r="G710" s="49"/>
      <c r="H710" s="49"/>
      <c r="I710" s="49"/>
      <c r="J710" s="49"/>
      <c r="K710" s="49"/>
    </row>
    <row r="711" spans="2:11" x14ac:dyDescent="0.25">
      <c r="B711" s="78"/>
      <c r="D711" s="79"/>
      <c r="E711" s="49"/>
      <c r="F711" s="49"/>
      <c r="G711" s="49"/>
      <c r="H711" s="49"/>
      <c r="I711" s="49"/>
      <c r="J711" s="49"/>
      <c r="K711" s="49"/>
    </row>
    <row r="712" spans="2:11" x14ac:dyDescent="0.25">
      <c r="B712" s="78"/>
      <c r="D712" s="79"/>
      <c r="E712" s="49"/>
      <c r="F712" s="49"/>
      <c r="G712" s="49"/>
      <c r="H712" s="49"/>
      <c r="I712" s="49"/>
      <c r="J712" s="49"/>
      <c r="K712" s="49"/>
    </row>
    <row r="713" spans="2:11" x14ac:dyDescent="0.25">
      <c r="B713" s="78"/>
      <c r="D713" s="79"/>
      <c r="E713" s="49"/>
      <c r="F713" s="49"/>
      <c r="G713" s="49"/>
      <c r="H713" s="49"/>
      <c r="I713" s="49"/>
      <c r="J713" s="49"/>
      <c r="K713" s="49"/>
    </row>
    <row r="714" spans="2:11" x14ac:dyDescent="0.25">
      <c r="B714" s="78"/>
      <c r="D714" s="79"/>
      <c r="E714" s="49"/>
      <c r="F714" s="49"/>
      <c r="G714" s="49"/>
      <c r="H714" s="49"/>
      <c r="I714" s="49"/>
      <c r="J714" s="49"/>
      <c r="K714" s="49"/>
    </row>
    <row r="715" spans="2:11" x14ac:dyDescent="0.25">
      <c r="B715" s="78"/>
      <c r="D715" s="79"/>
      <c r="E715" s="49"/>
      <c r="F715" s="49"/>
      <c r="G715" s="49"/>
      <c r="H715" s="49"/>
      <c r="I715" s="49"/>
      <c r="J715" s="49"/>
      <c r="K715" s="49"/>
    </row>
    <row r="716" spans="2:11" x14ac:dyDescent="0.25">
      <c r="B716" s="78"/>
      <c r="D716" s="79"/>
      <c r="E716" s="49"/>
      <c r="F716" s="49"/>
      <c r="G716" s="49"/>
      <c r="H716" s="49"/>
      <c r="I716" s="49"/>
      <c r="J716" s="49"/>
      <c r="K716" s="49"/>
    </row>
    <row r="717" spans="2:11" x14ac:dyDescent="0.25">
      <c r="B717" s="78"/>
      <c r="D717" s="79"/>
      <c r="E717" s="49"/>
      <c r="F717" s="49"/>
      <c r="G717" s="49"/>
      <c r="H717" s="49"/>
      <c r="I717" s="49"/>
      <c r="J717" s="49"/>
      <c r="K717" s="49"/>
    </row>
    <row r="718" spans="2:11" x14ac:dyDescent="0.25">
      <c r="B718" s="78"/>
      <c r="D718" s="79"/>
      <c r="E718" s="49"/>
      <c r="F718" s="49"/>
      <c r="G718" s="49"/>
      <c r="H718" s="49"/>
      <c r="I718" s="49"/>
      <c r="J718" s="49"/>
      <c r="K718" s="49"/>
    </row>
    <row r="719" spans="2:11" x14ac:dyDescent="0.25">
      <c r="B719" s="78"/>
      <c r="D719" s="79"/>
      <c r="E719" s="49"/>
      <c r="F719" s="49"/>
      <c r="G719" s="49"/>
      <c r="H719" s="49"/>
      <c r="I719" s="49"/>
      <c r="J719" s="49"/>
      <c r="K719" s="49"/>
    </row>
    <row r="720" spans="2:11" x14ac:dyDescent="0.25">
      <c r="B720" s="78"/>
      <c r="D720" s="79"/>
      <c r="E720" s="49"/>
      <c r="F720" s="49"/>
      <c r="G720" s="49"/>
      <c r="H720" s="49"/>
      <c r="I720" s="49"/>
      <c r="J720" s="49"/>
      <c r="K720" s="49"/>
    </row>
    <row r="721" spans="2:11" x14ac:dyDescent="0.25">
      <c r="B721" s="78"/>
      <c r="D721" s="79"/>
      <c r="E721" s="49"/>
      <c r="F721" s="49"/>
      <c r="G721" s="49"/>
      <c r="H721" s="49"/>
      <c r="I721" s="49"/>
      <c r="J721" s="49"/>
      <c r="K721" s="49"/>
    </row>
    <row r="722" spans="2:11" x14ac:dyDescent="0.25">
      <c r="B722" s="78"/>
      <c r="D722" s="79"/>
      <c r="E722" s="49"/>
      <c r="F722" s="49"/>
      <c r="G722" s="49"/>
      <c r="H722" s="49"/>
      <c r="I722" s="49"/>
      <c r="J722" s="49"/>
      <c r="K722" s="49"/>
    </row>
    <row r="723" spans="2:11" x14ac:dyDescent="0.25">
      <c r="B723" s="78"/>
      <c r="D723" s="79"/>
      <c r="E723" s="49"/>
      <c r="F723" s="49"/>
      <c r="G723" s="49"/>
      <c r="H723" s="49"/>
      <c r="I723" s="49"/>
      <c r="J723" s="49"/>
      <c r="K723" s="49"/>
    </row>
    <row r="724" spans="2:11" x14ac:dyDescent="0.25">
      <c r="B724" s="78"/>
      <c r="D724" s="79"/>
      <c r="E724" s="49"/>
      <c r="F724" s="49"/>
      <c r="G724" s="49"/>
      <c r="H724" s="49"/>
      <c r="I724" s="49"/>
      <c r="J724" s="49"/>
      <c r="K724" s="49"/>
    </row>
    <row r="725" spans="2:11" x14ac:dyDescent="0.25">
      <c r="B725" s="78"/>
      <c r="D725" s="79"/>
      <c r="E725" s="49"/>
      <c r="F725" s="49"/>
      <c r="G725" s="49"/>
      <c r="H725" s="49"/>
      <c r="I725" s="49"/>
      <c r="J725" s="49"/>
      <c r="K725" s="49"/>
    </row>
    <row r="726" spans="2:11" x14ac:dyDescent="0.25">
      <c r="B726" s="78"/>
      <c r="D726" s="79"/>
      <c r="E726" s="49"/>
      <c r="F726" s="49"/>
      <c r="G726" s="49"/>
      <c r="H726" s="49"/>
      <c r="I726" s="49"/>
      <c r="J726" s="49"/>
      <c r="K726" s="49"/>
    </row>
    <row r="727" spans="2:11" x14ac:dyDescent="0.25">
      <c r="B727" s="78"/>
      <c r="D727" s="79"/>
      <c r="E727" s="49"/>
      <c r="F727" s="49"/>
      <c r="G727" s="49"/>
      <c r="H727" s="49"/>
      <c r="I727" s="49"/>
      <c r="J727" s="49"/>
      <c r="K727" s="49"/>
    </row>
    <row r="728" spans="2:11" x14ac:dyDescent="0.25">
      <c r="B728" s="78"/>
      <c r="D728" s="79"/>
      <c r="E728" s="49"/>
      <c r="F728" s="49"/>
      <c r="G728" s="49"/>
      <c r="H728" s="49"/>
      <c r="I728" s="49"/>
      <c r="J728" s="49"/>
      <c r="K728" s="49"/>
    </row>
    <row r="729" spans="2:11" x14ac:dyDescent="0.25">
      <c r="B729" s="78"/>
      <c r="D729" s="79"/>
      <c r="E729" s="49"/>
      <c r="F729" s="49"/>
      <c r="G729" s="49"/>
      <c r="H729" s="49"/>
      <c r="I729" s="49"/>
      <c r="J729" s="49"/>
      <c r="K729" s="49"/>
    </row>
    <row r="730" spans="2:11" x14ac:dyDescent="0.25">
      <c r="B730" s="78"/>
      <c r="D730" s="79"/>
      <c r="E730" s="49"/>
      <c r="F730" s="49"/>
      <c r="G730" s="49"/>
      <c r="H730" s="49"/>
      <c r="I730" s="49"/>
      <c r="J730" s="49"/>
      <c r="K730" s="49"/>
    </row>
    <row r="731" spans="2:11" x14ac:dyDescent="0.25">
      <c r="B731" s="78"/>
      <c r="D731" s="79"/>
      <c r="E731" s="49"/>
      <c r="F731" s="49"/>
      <c r="G731" s="49"/>
      <c r="H731" s="49"/>
      <c r="I731" s="49"/>
      <c r="J731" s="49"/>
      <c r="K731" s="49"/>
    </row>
    <row r="732" spans="2:11" x14ac:dyDescent="0.25">
      <c r="B732" s="78"/>
      <c r="D732" s="79"/>
      <c r="E732" s="49"/>
      <c r="F732" s="49"/>
      <c r="G732" s="49"/>
      <c r="H732" s="49"/>
      <c r="I732" s="49"/>
      <c r="J732" s="49"/>
      <c r="K732" s="49"/>
    </row>
    <row r="733" spans="2:11" x14ac:dyDescent="0.25">
      <c r="B733" s="78"/>
      <c r="D733" s="79"/>
      <c r="E733" s="49"/>
      <c r="F733" s="49"/>
      <c r="G733" s="49"/>
      <c r="H733" s="49"/>
      <c r="I733" s="49"/>
      <c r="J733" s="49"/>
      <c r="K733" s="49"/>
    </row>
    <row r="734" spans="2:11" x14ac:dyDescent="0.25">
      <c r="B734" s="78"/>
      <c r="D734" s="79"/>
      <c r="E734" s="49"/>
      <c r="F734" s="49"/>
      <c r="G734" s="49"/>
      <c r="H734" s="49"/>
      <c r="I734" s="49"/>
      <c r="J734" s="49"/>
      <c r="K734" s="49"/>
    </row>
    <row r="735" spans="2:11" x14ac:dyDescent="0.25">
      <c r="B735" s="78"/>
      <c r="D735" s="79"/>
      <c r="E735" s="49"/>
      <c r="F735" s="49"/>
      <c r="G735" s="49"/>
      <c r="H735" s="49"/>
      <c r="I735" s="49"/>
      <c r="J735" s="49"/>
      <c r="K735" s="49"/>
    </row>
    <row r="736" spans="2:11" x14ac:dyDescent="0.25">
      <c r="B736" s="78"/>
      <c r="D736" s="79"/>
      <c r="E736" s="49"/>
      <c r="F736" s="49"/>
      <c r="G736" s="49"/>
      <c r="H736" s="49"/>
      <c r="I736" s="49"/>
      <c r="J736" s="49"/>
      <c r="K736" s="49"/>
    </row>
    <row r="737" spans="2:11" x14ac:dyDescent="0.25">
      <c r="B737" s="78"/>
      <c r="D737" s="79"/>
      <c r="E737" s="49"/>
      <c r="F737" s="49"/>
      <c r="G737" s="49"/>
      <c r="H737" s="49"/>
      <c r="I737" s="49"/>
      <c r="J737" s="49"/>
      <c r="K737" s="49"/>
    </row>
    <row r="738" spans="2:11" x14ac:dyDescent="0.25">
      <c r="B738" s="78"/>
      <c r="D738" s="79"/>
      <c r="E738" s="49"/>
      <c r="F738" s="49"/>
      <c r="G738" s="49"/>
      <c r="H738" s="49"/>
      <c r="I738" s="49"/>
      <c r="J738" s="49"/>
      <c r="K738" s="49"/>
    </row>
    <row r="739" spans="2:11" x14ac:dyDescent="0.25">
      <c r="B739" s="78"/>
      <c r="D739" s="79"/>
      <c r="E739" s="49"/>
      <c r="F739" s="49"/>
      <c r="G739" s="49"/>
      <c r="H739" s="49"/>
      <c r="I739" s="49"/>
      <c r="J739" s="49"/>
      <c r="K739" s="49"/>
    </row>
    <row r="740" spans="2:11" x14ac:dyDescent="0.25">
      <c r="B740" s="78"/>
      <c r="D740" s="79"/>
      <c r="E740" s="49"/>
      <c r="F740" s="49"/>
      <c r="G740" s="49"/>
      <c r="H740" s="49"/>
      <c r="I740" s="49"/>
      <c r="J740" s="49"/>
      <c r="K740" s="49"/>
    </row>
    <row r="741" spans="2:11" x14ac:dyDescent="0.25">
      <c r="B741" s="78"/>
      <c r="D741" s="79"/>
      <c r="E741" s="49"/>
      <c r="F741" s="49"/>
      <c r="G741" s="49"/>
      <c r="H741" s="49"/>
      <c r="I741" s="49"/>
      <c r="J741" s="49"/>
      <c r="K741" s="49"/>
    </row>
    <row r="742" spans="2:11" x14ac:dyDescent="0.25">
      <c r="B742" s="78"/>
      <c r="D742" s="79"/>
      <c r="E742" s="49"/>
      <c r="F742" s="49"/>
      <c r="G742" s="49"/>
      <c r="H742" s="49"/>
      <c r="I742" s="49"/>
      <c r="J742" s="49"/>
      <c r="K742" s="49"/>
    </row>
    <row r="743" spans="2:11" x14ac:dyDescent="0.25">
      <c r="B743" s="78"/>
      <c r="D743" s="79"/>
      <c r="E743" s="49"/>
      <c r="F743" s="49"/>
      <c r="G743" s="49"/>
      <c r="H743" s="49"/>
      <c r="I743" s="49"/>
      <c r="J743" s="49"/>
      <c r="K743" s="49"/>
    </row>
    <row r="744" spans="2:11" x14ac:dyDescent="0.25">
      <c r="B744" s="78"/>
      <c r="D744" s="79"/>
      <c r="E744" s="49"/>
      <c r="F744" s="49"/>
      <c r="G744" s="49"/>
      <c r="H744" s="49"/>
      <c r="I744" s="49"/>
      <c r="J744" s="49"/>
      <c r="K744" s="49"/>
    </row>
    <row r="745" spans="2:11" x14ac:dyDescent="0.25">
      <c r="B745" s="78"/>
      <c r="D745" s="79"/>
      <c r="E745" s="49"/>
      <c r="F745" s="49"/>
      <c r="G745" s="49"/>
      <c r="H745" s="49"/>
      <c r="I745" s="49"/>
      <c r="J745" s="49"/>
      <c r="K745" s="49"/>
    </row>
    <row r="746" spans="2:11" x14ac:dyDescent="0.25">
      <c r="B746" s="78"/>
      <c r="D746" s="79"/>
      <c r="E746" s="49"/>
      <c r="F746" s="49"/>
      <c r="G746" s="49"/>
      <c r="H746" s="49"/>
      <c r="I746" s="49"/>
      <c r="J746" s="49"/>
      <c r="K746" s="49"/>
    </row>
    <row r="747" spans="2:11" x14ac:dyDescent="0.25">
      <c r="B747" s="78"/>
      <c r="D747" s="79"/>
      <c r="E747" s="49"/>
      <c r="F747" s="49"/>
      <c r="G747" s="49"/>
      <c r="H747" s="49"/>
      <c r="I747" s="49"/>
      <c r="J747" s="49"/>
      <c r="K747" s="49"/>
    </row>
    <row r="748" spans="2:11" x14ac:dyDescent="0.25">
      <c r="B748" s="78"/>
      <c r="D748" s="79"/>
      <c r="E748" s="49"/>
      <c r="F748" s="49"/>
      <c r="G748" s="49"/>
      <c r="H748" s="49"/>
      <c r="I748" s="49"/>
      <c r="J748" s="49"/>
      <c r="K748" s="49"/>
    </row>
    <row r="749" spans="2:11" x14ac:dyDescent="0.25">
      <c r="B749" s="78"/>
      <c r="D749" s="79"/>
      <c r="E749" s="49"/>
      <c r="F749" s="49"/>
      <c r="G749" s="49"/>
      <c r="H749" s="49"/>
      <c r="I749" s="49"/>
      <c r="J749" s="49"/>
      <c r="K749" s="49"/>
    </row>
    <row r="750" spans="2:11" x14ac:dyDescent="0.25">
      <c r="B750" s="78"/>
      <c r="D750" s="79"/>
      <c r="E750" s="49"/>
      <c r="F750" s="49"/>
      <c r="G750" s="49"/>
      <c r="H750" s="49"/>
      <c r="I750" s="49"/>
      <c r="J750" s="49"/>
      <c r="K750" s="49"/>
    </row>
    <row r="751" spans="2:11" x14ac:dyDescent="0.25">
      <c r="B751" s="78"/>
      <c r="D751" s="79"/>
      <c r="E751" s="49"/>
      <c r="F751" s="49"/>
      <c r="G751" s="49"/>
      <c r="H751" s="49"/>
      <c r="I751" s="49"/>
      <c r="J751" s="49"/>
      <c r="K751" s="49"/>
    </row>
    <row r="752" spans="2:11" x14ac:dyDescent="0.25">
      <c r="B752" s="78"/>
      <c r="D752" s="79"/>
      <c r="E752" s="49"/>
      <c r="F752" s="49"/>
      <c r="G752" s="49"/>
      <c r="H752" s="49"/>
      <c r="I752" s="49"/>
      <c r="J752" s="49"/>
      <c r="K752" s="49"/>
    </row>
    <row r="753" spans="2:11" x14ac:dyDescent="0.25">
      <c r="B753" s="78"/>
      <c r="D753" s="79"/>
      <c r="E753" s="49"/>
      <c r="F753" s="49"/>
      <c r="G753" s="49"/>
      <c r="H753" s="49"/>
      <c r="I753" s="49"/>
      <c r="J753" s="49"/>
      <c r="K753" s="49"/>
    </row>
    <row r="754" spans="2:11" x14ac:dyDescent="0.25">
      <c r="B754" s="78"/>
      <c r="D754" s="79"/>
      <c r="E754" s="49"/>
      <c r="F754" s="49"/>
      <c r="G754" s="49"/>
      <c r="H754" s="49"/>
      <c r="I754" s="49"/>
      <c r="J754" s="49"/>
      <c r="K754" s="49"/>
    </row>
    <row r="755" spans="2:11" x14ac:dyDescent="0.25">
      <c r="B755" s="78"/>
      <c r="D755" s="79"/>
      <c r="E755" s="49"/>
      <c r="F755" s="49"/>
      <c r="G755" s="49"/>
      <c r="H755" s="49"/>
      <c r="I755" s="49"/>
      <c r="J755" s="49"/>
      <c r="K755" s="49"/>
    </row>
    <row r="756" spans="2:11" x14ac:dyDescent="0.25">
      <c r="B756" s="78"/>
      <c r="D756" s="79"/>
      <c r="E756" s="49"/>
      <c r="F756" s="49"/>
      <c r="G756" s="49"/>
      <c r="H756" s="49"/>
      <c r="I756" s="49"/>
      <c r="J756" s="49"/>
      <c r="K756" s="49"/>
    </row>
    <row r="757" spans="2:11" x14ac:dyDescent="0.25">
      <c r="B757" s="78"/>
      <c r="D757" s="79"/>
      <c r="E757" s="49"/>
      <c r="F757" s="49"/>
      <c r="G757" s="49"/>
      <c r="H757" s="49"/>
      <c r="I757" s="49"/>
      <c r="J757" s="49"/>
      <c r="K757" s="49"/>
    </row>
    <row r="758" spans="2:11" x14ac:dyDescent="0.25">
      <c r="B758" s="78"/>
      <c r="D758" s="79"/>
      <c r="E758" s="49"/>
      <c r="F758" s="49"/>
      <c r="G758" s="49"/>
      <c r="H758" s="49"/>
      <c r="I758" s="49"/>
      <c r="J758" s="49"/>
      <c r="K758" s="49"/>
    </row>
    <row r="759" spans="2:11" x14ac:dyDescent="0.25">
      <c r="B759" s="78"/>
      <c r="D759" s="79"/>
      <c r="E759" s="49"/>
      <c r="F759" s="49"/>
      <c r="G759" s="49"/>
      <c r="H759" s="49"/>
      <c r="I759" s="49"/>
      <c r="J759" s="49"/>
      <c r="K759" s="49"/>
    </row>
    <row r="760" spans="2:11" x14ac:dyDescent="0.25">
      <c r="B760" s="78"/>
      <c r="D760" s="79"/>
      <c r="E760" s="49"/>
      <c r="F760" s="49"/>
      <c r="G760" s="49"/>
      <c r="H760" s="49"/>
      <c r="I760" s="49"/>
      <c r="J760" s="49"/>
      <c r="K760" s="49"/>
    </row>
    <row r="761" spans="2:11" x14ac:dyDescent="0.25">
      <c r="B761" s="78"/>
      <c r="D761" s="79"/>
      <c r="E761" s="49"/>
      <c r="F761" s="49"/>
      <c r="G761" s="49"/>
      <c r="H761" s="49"/>
      <c r="I761" s="49"/>
      <c r="J761" s="49"/>
      <c r="K761" s="49"/>
    </row>
    <row r="762" spans="2:11" x14ac:dyDescent="0.25">
      <c r="B762" s="78"/>
      <c r="D762" s="79"/>
      <c r="E762" s="49"/>
      <c r="F762" s="49"/>
      <c r="G762" s="49"/>
      <c r="H762" s="49"/>
      <c r="I762" s="49"/>
      <c r="J762" s="49"/>
      <c r="K762" s="49"/>
    </row>
    <row r="763" spans="2:11" x14ac:dyDescent="0.25">
      <c r="B763" s="78"/>
      <c r="D763" s="79"/>
      <c r="E763" s="49"/>
      <c r="F763" s="49"/>
      <c r="G763" s="49"/>
      <c r="H763" s="49"/>
      <c r="I763" s="49"/>
      <c r="J763" s="49"/>
      <c r="K763" s="49"/>
    </row>
    <row r="764" spans="2:11" x14ac:dyDescent="0.25">
      <c r="B764" s="78"/>
      <c r="D764" s="79"/>
      <c r="E764" s="49"/>
      <c r="F764" s="49"/>
      <c r="G764" s="49"/>
      <c r="H764" s="49"/>
      <c r="I764" s="49"/>
      <c r="J764" s="49"/>
      <c r="K764" s="49"/>
    </row>
    <row r="765" spans="2:11" x14ac:dyDescent="0.25">
      <c r="B765" s="78"/>
      <c r="D765" s="79"/>
      <c r="E765" s="49"/>
      <c r="F765" s="49"/>
      <c r="G765" s="49"/>
      <c r="H765" s="49"/>
      <c r="I765" s="49"/>
      <c r="J765" s="49"/>
      <c r="K765" s="49"/>
    </row>
    <row r="766" spans="2:11" x14ac:dyDescent="0.25">
      <c r="B766" s="78"/>
      <c r="D766" s="79"/>
      <c r="E766" s="49"/>
      <c r="F766" s="49"/>
      <c r="G766" s="49"/>
      <c r="H766" s="49"/>
      <c r="I766" s="49"/>
      <c r="J766" s="49"/>
      <c r="K766" s="49"/>
    </row>
    <row r="767" spans="2:11" x14ac:dyDescent="0.25">
      <c r="B767" s="78"/>
      <c r="D767" s="79"/>
      <c r="E767" s="49"/>
      <c r="F767" s="49"/>
      <c r="G767" s="49"/>
      <c r="H767" s="49"/>
      <c r="I767" s="49"/>
      <c r="J767" s="49"/>
      <c r="K767" s="49"/>
    </row>
    <row r="768" spans="2:11" x14ac:dyDescent="0.25">
      <c r="B768" s="78"/>
      <c r="D768" s="79"/>
      <c r="E768" s="49"/>
      <c r="F768" s="49"/>
      <c r="G768" s="49"/>
      <c r="H768" s="49"/>
      <c r="I768" s="49"/>
      <c r="J768" s="49"/>
      <c r="K768" s="49"/>
    </row>
    <row r="769" spans="2:11" x14ac:dyDescent="0.25">
      <c r="B769" s="78"/>
      <c r="D769" s="79"/>
      <c r="E769" s="49"/>
      <c r="F769" s="49"/>
      <c r="G769" s="49"/>
      <c r="H769" s="49"/>
      <c r="I769" s="49"/>
      <c r="J769" s="49"/>
      <c r="K769" s="49"/>
    </row>
    <row r="770" spans="2:11" x14ac:dyDescent="0.25">
      <c r="B770" s="78"/>
      <c r="D770" s="79"/>
      <c r="E770" s="49"/>
      <c r="F770" s="49"/>
      <c r="G770" s="49"/>
      <c r="H770" s="49"/>
      <c r="I770" s="49"/>
      <c r="J770" s="49"/>
      <c r="K770" s="49"/>
    </row>
    <row r="771" spans="2:11" x14ac:dyDescent="0.25">
      <c r="B771" s="78"/>
      <c r="D771" s="79"/>
      <c r="E771" s="49"/>
      <c r="F771" s="49"/>
      <c r="G771" s="49"/>
      <c r="H771" s="49"/>
      <c r="I771" s="49"/>
      <c r="J771" s="49"/>
      <c r="K771" s="49"/>
    </row>
    <row r="772" spans="2:11" x14ac:dyDescent="0.25">
      <c r="B772" s="78"/>
      <c r="D772" s="79"/>
      <c r="E772" s="49"/>
      <c r="F772" s="49"/>
      <c r="G772" s="49"/>
      <c r="H772" s="49"/>
      <c r="I772" s="49"/>
      <c r="J772" s="49"/>
      <c r="K772" s="49"/>
    </row>
    <row r="773" spans="2:11" x14ac:dyDescent="0.25">
      <c r="B773" s="78"/>
      <c r="D773" s="79"/>
      <c r="E773" s="49"/>
      <c r="F773" s="49"/>
      <c r="G773" s="49"/>
      <c r="H773" s="49"/>
      <c r="I773" s="49"/>
      <c r="J773" s="49"/>
      <c r="K773" s="49"/>
    </row>
    <row r="774" spans="2:11" x14ac:dyDescent="0.25">
      <c r="B774" s="78"/>
      <c r="D774" s="79"/>
      <c r="E774" s="49"/>
      <c r="F774" s="49"/>
      <c r="G774" s="49"/>
      <c r="H774" s="49"/>
      <c r="I774" s="49"/>
      <c r="J774" s="49"/>
      <c r="K774" s="49"/>
    </row>
    <row r="775" spans="2:11" x14ac:dyDescent="0.25">
      <c r="B775" s="78"/>
      <c r="D775" s="79"/>
      <c r="E775" s="49"/>
      <c r="F775" s="49"/>
      <c r="G775" s="49"/>
      <c r="H775" s="49"/>
      <c r="I775" s="49"/>
      <c r="J775" s="49"/>
      <c r="K775" s="49"/>
    </row>
    <row r="776" spans="2:11" x14ac:dyDescent="0.25">
      <c r="B776" s="78"/>
      <c r="D776" s="79"/>
      <c r="E776" s="49"/>
      <c r="F776" s="49"/>
      <c r="G776" s="49"/>
      <c r="H776" s="49"/>
      <c r="I776" s="49"/>
      <c r="J776" s="49"/>
      <c r="K776" s="49"/>
    </row>
    <row r="777" spans="2:11" x14ac:dyDescent="0.25">
      <c r="B777" s="78"/>
      <c r="D777" s="79"/>
      <c r="E777" s="49"/>
      <c r="F777" s="49"/>
      <c r="G777" s="49"/>
      <c r="H777" s="49"/>
      <c r="I777" s="49"/>
      <c r="J777" s="49"/>
      <c r="K777" s="49"/>
    </row>
    <row r="778" spans="2:11" x14ac:dyDescent="0.25">
      <c r="B778" s="78"/>
      <c r="D778" s="79"/>
      <c r="E778" s="49"/>
      <c r="F778" s="49"/>
      <c r="G778" s="49"/>
      <c r="H778" s="49"/>
      <c r="I778" s="49"/>
      <c r="J778" s="49"/>
      <c r="K778" s="49"/>
    </row>
    <row r="779" spans="2:11" x14ac:dyDescent="0.25">
      <c r="B779" s="78"/>
      <c r="D779" s="79"/>
      <c r="E779" s="49"/>
      <c r="F779" s="49"/>
      <c r="G779" s="49"/>
      <c r="H779" s="49"/>
      <c r="I779" s="49"/>
      <c r="J779" s="49"/>
      <c r="K779" s="49"/>
    </row>
    <row r="780" spans="2:11" x14ac:dyDescent="0.25">
      <c r="B780" s="78"/>
      <c r="D780" s="79"/>
      <c r="E780" s="49"/>
      <c r="F780" s="49"/>
      <c r="G780" s="49"/>
      <c r="H780" s="49"/>
      <c r="I780" s="49"/>
      <c r="J780" s="49"/>
      <c r="K780" s="49"/>
    </row>
    <row r="781" spans="2:11" x14ac:dyDescent="0.25">
      <c r="B781" s="78"/>
      <c r="D781" s="79"/>
      <c r="E781" s="49"/>
      <c r="F781" s="49"/>
      <c r="G781" s="49"/>
      <c r="H781" s="49"/>
      <c r="I781" s="49"/>
      <c r="J781" s="49"/>
      <c r="K781" s="49"/>
    </row>
    <row r="782" spans="2:11" x14ac:dyDescent="0.25">
      <c r="B782" s="78"/>
      <c r="D782" s="79"/>
      <c r="E782" s="49"/>
      <c r="F782" s="49"/>
      <c r="G782" s="49"/>
      <c r="H782" s="49"/>
      <c r="I782" s="49"/>
      <c r="J782" s="49"/>
      <c r="K782" s="49"/>
    </row>
    <row r="783" spans="2:11" x14ac:dyDescent="0.25">
      <c r="B783" s="78"/>
      <c r="D783" s="79"/>
      <c r="E783" s="49"/>
      <c r="F783" s="49"/>
      <c r="G783" s="49"/>
      <c r="H783" s="49"/>
      <c r="I783" s="49"/>
      <c r="J783" s="49"/>
      <c r="K783" s="49"/>
    </row>
    <row r="784" spans="2:11" x14ac:dyDescent="0.25">
      <c r="B784" s="78"/>
      <c r="D784" s="79"/>
      <c r="E784" s="49"/>
      <c r="F784" s="49"/>
      <c r="G784" s="49"/>
      <c r="H784" s="49"/>
      <c r="I784" s="49"/>
      <c r="J784" s="49"/>
      <c r="K784" s="49"/>
    </row>
    <row r="785" spans="2:11" x14ac:dyDescent="0.25">
      <c r="B785" s="78"/>
      <c r="D785" s="79"/>
      <c r="E785" s="49"/>
      <c r="F785" s="49"/>
      <c r="G785" s="49"/>
      <c r="H785" s="49"/>
      <c r="I785" s="49"/>
      <c r="J785" s="49"/>
      <c r="K785" s="49"/>
    </row>
    <row r="786" spans="2:11" x14ac:dyDescent="0.25">
      <c r="B786" s="78"/>
      <c r="D786" s="79"/>
      <c r="E786" s="49"/>
      <c r="F786" s="49"/>
      <c r="G786" s="49"/>
      <c r="H786" s="49"/>
      <c r="I786" s="49"/>
      <c r="J786" s="49"/>
      <c r="K786" s="49"/>
    </row>
    <row r="787" spans="2:11" x14ac:dyDescent="0.25">
      <c r="B787" s="78"/>
      <c r="D787" s="79"/>
      <c r="E787" s="49"/>
      <c r="F787" s="49"/>
      <c r="G787" s="49"/>
      <c r="H787" s="49"/>
      <c r="I787" s="49"/>
      <c r="J787" s="49"/>
      <c r="K787" s="49"/>
    </row>
    <row r="788" spans="2:11" x14ac:dyDescent="0.25">
      <c r="B788" s="78"/>
      <c r="D788" s="79"/>
      <c r="E788" s="49"/>
      <c r="F788" s="49"/>
      <c r="G788" s="49"/>
      <c r="H788" s="49"/>
      <c r="I788" s="49"/>
      <c r="J788" s="49"/>
      <c r="K788" s="49"/>
    </row>
    <row r="789" spans="2:11" x14ac:dyDescent="0.25">
      <c r="B789" s="78"/>
      <c r="D789" s="79"/>
      <c r="E789" s="49"/>
      <c r="F789" s="49"/>
      <c r="G789" s="49"/>
      <c r="H789" s="49"/>
      <c r="I789" s="49"/>
      <c r="J789" s="49"/>
      <c r="K789" s="49"/>
    </row>
    <row r="790" spans="2:11" x14ac:dyDescent="0.25">
      <c r="B790" s="78"/>
      <c r="D790" s="79"/>
      <c r="E790" s="49"/>
      <c r="F790" s="49"/>
      <c r="G790" s="49"/>
      <c r="H790" s="49"/>
      <c r="I790" s="49"/>
      <c r="J790" s="49"/>
      <c r="K790" s="49"/>
    </row>
    <row r="791" spans="2:11" x14ac:dyDescent="0.25">
      <c r="B791" s="78"/>
      <c r="D791" s="79"/>
      <c r="E791" s="49"/>
      <c r="F791" s="49"/>
      <c r="G791" s="49"/>
      <c r="H791" s="49"/>
      <c r="I791" s="49"/>
      <c r="J791" s="49"/>
      <c r="K791" s="49"/>
    </row>
    <row r="792" spans="2:11" x14ac:dyDescent="0.25">
      <c r="B792" s="78"/>
      <c r="D792" s="79"/>
      <c r="E792" s="49"/>
      <c r="F792" s="49"/>
      <c r="G792" s="49"/>
      <c r="H792" s="49"/>
      <c r="I792" s="49"/>
      <c r="J792" s="49"/>
      <c r="K792" s="49"/>
    </row>
    <row r="793" spans="2:11" x14ac:dyDescent="0.25">
      <c r="B793" s="78"/>
      <c r="D793" s="79"/>
      <c r="E793" s="49"/>
      <c r="F793" s="49"/>
      <c r="G793" s="49"/>
      <c r="H793" s="49"/>
      <c r="I793" s="49"/>
      <c r="J793" s="49"/>
      <c r="K793" s="49"/>
    </row>
    <row r="794" spans="2:11" x14ac:dyDescent="0.25">
      <c r="B794" s="78"/>
      <c r="D794" s="79"/>
      <c r="E794" s="49"/>
      <c r="F794" s="49"/>
      <c r="G794" s="49"/>
      <c r="H794" s="49"/>
      <c r="I794" s="49"/>
      <c r="J794" s="49"/>
      <c r="K794" s="49"/>
    </row>
    <row r="795" spans="2:11" x14ac:dyDescent="0.25">
      <c r="B795" s="78"/>
      <c r="D795" s="79"/>
      <c r="E795" s="49"/>
      <c r="F795" s="49"/>
      <c r="G795" s="49"/>
      <c r="H795" s="49"/>
      <c r="I795" s="49"/>
      <c r="J795" s="49"/>
      <c r="K795" s="49"/>
    </row>
    <row r="796" spans="2:11" x14ac:dyDescent="0.25">
      <c r="B796" s="78"/>
      <c r="D796" s="79"/>
      <c r="E796" s="49"/>
      <c r="F796" s="49"/>
      <c r="G796" s="49"/>
      <c r="H796" s="49"/>
      <c r="I796" s="49"/>
      <c r="J796" s="49"/>
      <c r="K796" s="49"/>
    </row>
    <row r="797" spans="2:11" x14ac:dyDescent="0.25">
      <c r="B797" s="78"/>
      <c r="D797" s="79"/>
      <c r="E797" s="49"/>
      <c r="F797" s="49"/>
      <c r="G797" s="49"/>
      <c r="H797" s="49"/>
      <c r="I797" s="49"/>
      <c r="J797" s="49"/>
      <c r="K797" s="49"/>
    </row>
    <row r="798" spans="2:11" x14ac:dyDescent="0.25">
      <c r="B798" s="78"/>
      <c r="D798" s="79"/>
      <c r="E798" s="49"/>
      <c r="F798" s="49"/>
      <c r="G798" s="49"/>
      <c r="H798" s="49"/>
      <c r="I798" s="49"/>
      <c r="J798" s="49"/>
      <c r="K798" s="49"/>
    </row>
    <row r="799" spans="2:11" x14ac:dyDescent="0.25">
      <c r="B799" s="78"/>
      <c r="D799" s="79"/>
      <c r="E799" s="49"/>
      <c r="F799" s="49"/>
      <c r="G799" s="49"/>
      <c r="H799" s="49"/>
      <c r="I799" s="49"/>
      <c r="J799" s="49"/>
      <c r="K799" s="49"/>
    </row>
    <row r="800" spans="2:11" x14ac:dyDescent="0.25">
      <c r="B800" s="78"/>
      <c r="D800" s="79"/>
      <c r="E800" s="49"/>
      <c r="F800" s="49"/>
      <c r="G800" s="49"/>
      <c r="H800" s="49"/>
      <c r="I800" s="49"/>
      <c r="J800" s="49"/>
      <c r="K800" s="49"/>
    </row>
    <row r="801" spans="2:11" x14ac:dyDescent="0.25">
      <c r="B801" s="78"/>
      <c r="D801" s="79"/>
      <c r="E801" s="49"/>
      <c r="F801" s="49"/>
      <c r="G801" s="49"/>
      <c r="H801" s="49"/>
      <c r="I801" s="49"/>
      <c r="J801" s="49"/>
      <c r="K801" s="49"/>
    </row>
    <row r="802" spans="2:11" x14ac:dyDescent="0.25">
      <c r="B802" s="78"/>
      <c r="D802" s="79"/>
      <c r="E802" s="49"/>
      <c r="F802" s="49"/>
      <c r="G802" s="49"/>
      <c r="H802" s="49"/>
      <c r="I802" s="49"/>
      <c r="J802" s="49"/>
      <c r="K802" s="49"/>
    </row>
    <row r="803" spans="2:11" x14ac:dyDescent="0.25">
      <c r="B803" s="78"/>
      <c r="D803" s="79"/>
      <c r="E803" s="49"/>
      <c r="F803" s="49"/>
      <c r="G803" s="49"/>
      <c r="H803" s="49"/>
      <c r="I803" s="49"/>
      <c r="J803" s="49"/>
      <c r="K803" s="49"/>
    </row>
    <row r="804" spans="2:11" x14ac:dyDescent="0.25">
      <c r="B804" s="78"/>
      <c r="D804" s="79"/>
      <c r="E804" s="49"/>
      <c r="F804" s="49"/>
      <c r="G804" s="49"/>
      <c r="H804" s="49"/>
      <c r="I804" s="49"/>
      <c r="J804" s="49"/>
      <c r="K804" s="49"/>
    </row>
    <row r="805" spans="2:11" x14ac:dyDescent="0.25">
      <c r="B805" s="78"/>
      <c r="D805" s="79"/>
      <c r="E805" s="49"/>
      <c r="F805" s="49"/>
      <c r="G805" s="49"/>
      <c r="H805" s="49"/>
      <c r="I805" s="49"/>
      <c r="J805" s="49"/>
      <c r="K805" s="49"/>
    </row>
    <row r="806" spans="2:11" x14ac:dyDescent="0.25">
      <c r="B806" s="78"/>
      <c r="D806" s="79"/>
      <c r="E806" s="49"/>
      <c r="F806" s="49"/>
      <c r="G806" s="49"/>
      <c r="H806" s="49"/>
      <c r="I806" s="49"/>
      <c r="J806" s="49"/>
      <c r="K806" s="49"/>
    </row>
    <row r="807" spans="2:11" x14ac:dyDescent="0.25">
      <c r="B807" s="78"/>
      <c r="D807" s="79"/>
      <c r="E807" s="49"/>
      <c r="F807" s="49"/>
      <c r="G807" s="49"/>
      <c r="H807" s="49"/>
      <c r="I807" s="49"/>
      <c r="J807" s="49"/>
      <c r="K807" s="49"/>
    </row>
    <row r="808" spans="2:11" x14ac:dyDescent="0.25">
      <c r="B808" s="78"/>
      <c r="D808" s="79"/>
      <c r="E808" s="49"/>
      <c r="F808" s="49"/>
      <c r="G808" s="49"/>
      <c r="H808" s="49"/>
      <c r="I808" s="49"/>
      <c r="J808" s="49"/>
      <c r="K808" s="49"/>
    </row>
    <row r="809" spans="2:11" x14ac:dyDescent="0.25">
      <c r="B809" s="78"/>
      <c r="D809" s="79"/>
      <c r="E809" s="49"/>
      <c r="F809" s="49"/>
      <c r="G809" s="49"/>
      <c r="H809" s="49"/>
      <c r="I809" s="49"/>
      <c r="J809" s="49"/>
      <c r="K809" s="49"/>
    </row>
    <row r="810" spans="2:11" x14ac:dyDescent="0.25">
      <c r="B810" s="78"/>
      <c r="D810" s="79"/>
      <c r="E810" s="49"/>
      <c r="F810" s="49"/>
      <c r="G810" s="49"/>
      <c r="H810" s="49"/>
      <c r="I810" s="49"/>
      <c r="J810" s="49"/>
      <c r="K810" s="49"/>
    </row>
    <row r="811" spans="2:11" x14ac:dyDescent="0.25">
      <c r="B811" s="78"/>
      <c r="D811" s="79"/>
      <c r="E811" s="49"/>
      <c r="F811" s="49"/>
      <c r="G811" s="49"/>
      <c r="H811" s="49"/>
      <c r="I811" s="49"/>
      <c r="J811" s="49"/>
      <c r="K811" s="49"/>
    </row>
    <row r="812" spans="2:11" x14ac:dyDescent="0.25">
      <c r="B812" s="78"/>
      <c r="D812" s="79"/>
      <c r="E812" s="49"/>
      <c r="F812" s="49"/>
      <c r="G812" s="49"/>
      <c r="H812" s="49"/>
      <c r="I812" s="49"/>
      <c r="J812" s="49"/>
      <c r="K812" s="49"/>
    </row>
    <row r="813" spans="2:11" x14ac:dyDescent="0.25">
      <c r="B813" s="78"/>
      <c r="D813" s="79"/>
      <c r="E813" s="49"/>
      <c r="F813" s="49"/>
      <c r="G813" s="49"/>
      <c r="H813" s="49"/>
      <c r="I813" s="49"/>
      <c r="J813" s="49"/>
      <c r="K813" s="49"/>
    </row>
    <row r="814" spans="2:11" x14ac:dyDescent="0.25">
      <c r="B814" s="78"/>
      <c r="D814" s="79"/>
      <c r="E814" s="49"/>
      <c r="F814" s="49"/>
      <c r="G814" s="49"/>
      <c r="H814" s="49"/>
      <c r="I814" s="49"/>
      <c r="J814" s="49"/>
      <c r="K814" s="49"/>
    </row>
    <row r="815" spans="2:11" x14ac:dyDescent="0.25">
      <c r="B815" s="78"/>
      <c r="D815" s="79"/>
      <c r="E815" s="49"/>
      <c r="F815" s="49"/>
      <c r="G815" s="49"/>
      <c r="H815" s="49"/>
      <c r="I815" s="49"/>
      <c r="J815" s="49"/>
      <c r="K815" s="49"/>
    </row>
    <row r="816" spans="2:11" x14ac:dyDescent="0.25">
      <c r="B816" s="78"/>
      <c r="D816" s="79"/>
      <c r="E816" s="49"/>
      <c r="F816" s="49"/>
      <c r="G816" s="49"/>
      <c r="H816" s="49"/>
      <c r="I816" s="49"/>
      <c r="J816" s="49"/>
      <c r="K816" s="49"/>
    </row>
    <row r="817" spans="2:11" x14ac:dyDescent="0.25">
      <c r="B817" s="78"/>
      <c r="D817" s="79"/>
      <c r="E817" s="49"/>
      <c r="F817" s="49"/>
      <c r="G817" s="49"/>
      <c r="H817" s="49"/>
      <c r="I817" s="49"/>
      <c r="J817" s="49"/>
      <c r="K817" s="49"/>
    </row>
    <row r="818" spans="2:11" x14ac:dyDescent="0.25">
      <c r="B818" s="78"/>
      <c r="D818" s="79"/>
      <c r="E818" s="49"/>
      <c r="F818" s="49"/>
      <c r="G818" s="49"/>
      <c r="H818" s="49"/>
      <c r="I818" s="49"/>
      <c r="J818" s="49"/>
      <c r="K818" s="49"/>
    </row>
    <row r="819" spans="2:11" x14ac:dyDescent="0.25">
      <c r="B819" s="78"/>
      <c r="D819" s="79"/>
      <c r="E819" s="49"/>
      <c r="F819" s="49"/>
      <c r="G819" s="49"/>
      <c r="H819" s="49"/>
      <c r="I819" s="49"/>
      <c r="J819" s="49"/>
      <c r="K819" s="49"/>
    </row>
    <row r="820" spans="2:11" x14ac:dyDescent="0.25">
      <c r="B820" s="78"/>
      <c r="D820" s="79"/>
      <c r="E820" s="49"/>
      <c r="F820" s="49"/>
      <c r="G820" s="49"/>
      <c r="H820" s="49"/>
      <c r="I820" s="49"/>
      <c r="J820" s="49"/>
      <c r="K820" s="49"/>
    </row>
    <row r="821" spans="2:11" x14ac:dyDescent="0.25">
      <c r="B821" s="78"/>
      <c r="D821" s="79"/>
      <c r="E821" s="49"/>
      <c r="F821" s="49"/>
      <c r="G821" s="49"/>
      <c r="H821" s="49"/>
      <c r="I821" s="49"/>
      <c r="J821" s="49"/>
      <c r="K821" s="49"/>
    </row>
    <row r="822" spans="2:11" x14ac:dyDescent="0.25">
      <c r="B822" s="78"/>
      <c r="D822" s="79"/>
      <c r="E822" s="49"/>
      <c r="F822" s="49"/>
      <c r="G822" s="49"/>
      <c r="H822" s="49"/>
      <c r="I822" s="49"/>
      <c r="J822" s="49"/>
      <c r="K822" s="49"/>
    </row>
    <row r="823" spans="2:11" x14ac:dyDescent="0.25">
      <c r="B823" s="78"/>
      <c r="D823" s="79"/>
      <c r="E823" s="49"/>
      <c r="F823" s="49"/>
      <c r="G823" s="49"/>
      <c r="H823" s="49"/>
      <c r="I823" s="49"/>
      <c r="J823" s="49"/>
      <c r="K823" s="49"/>
    </row>
    <row r="824" spans="2:11" x14ac:dyDescent="0.25">
      <c r="B824" s="78"/>
      <c r="D824" s="79"/>
      <c r="E824" s="49"/>
      <c r="F824" s="49"/>
      <c r="G824" s="49"/>
      <c r="H824" s="49"/>
      <c r="I824" s="49"/>
      <c r="J824" s="49"/>
      <c r="K824" s="49"/>
    </row>
    <row r="825" spans="2:11" x14ac:dyDescent="0.25">
      <c r="B825" s="78"/>
      <c r="D825" s="79"/>
      <c r="E825" s="49"/>
      <c r="F825" s="49"/>
      <c r="G825" s="49"/>
      <c r="H825" s="49"/>
      <c r="I825" s="49"/>
      <c r="J825" s="49"/>
      <c r="K825" s="49"/>
    </row>
    <row r="826" spans="2:11" x14ac:dyDescent="0.25">
      <c r="B826" s="78"/>
      <c r="D826" s="79"/>
      <c r="E826" s="49"/>
      <c r="F826" s="49"/>
      <c r="G826" s="49"/>
      <c r="H826" s="49"/>
      <c r="I826" s="49"/>
      <c r="J826" s="49"/>
      <c r="K826" s="49"/>
    </row>
    <row r="827" spans="2:11" x14ac:dyDescent="0.25">
      <c r="B827" s="78"/>
      <c r="D827" s="79"/>
      <c r="E827" s="49"/>
      <c r="F827" s="49"/>
      <c r="G827" s="49"/>
      <c r="H827" s="49"/>
      <c r="I827" s="49"/>
      <c r="J827" s="49"/>
      <c r="K827" s="49"/>
    </row>
    <row r="828" spans="2:11" x14ac:dyDescent="0.25">
      <c r="B828" s="78"/>
      <c r="D828" s="79"/>
      <c r="E828" s="49"/>
      <c r="F828" s="49"/>
      <c r="G828" s="49"/>
      <c r="H828" s="49"/>
      <c r="I828" s="49"/>
      <c r="J828" s="49"/>
      <c r="K828" s="49"/>
    </row>
    <row r="829" spans="2:11" x14ac:dyDescent="0.25">
      <c r="B829" s="78"/>
      <c r="D829" s="79"/>
      <c r="E829" s="49"/>
      <c r="F829" s="49"/>
      <c r="G829" s="49"/>
      <c r="H829" s="49"/>
      <c r="I829" s="49"/>
      <c r="J829" s="49"/>
      <c r="K829" s="49"/>
    </row>
    <row r="830" spans="2:11" x14ac:dyDescent="0.25">
      <c r="B830" s="78"/>
      <c r="D830" s="79"/>
      <c r="E830" s="49"/>
      <c r="F830" s="49"/>
      <c r="G830" s="49"/>
      <c r="H830" s="49"/>
      <c r="I830" s="49"/>
      <c r="J830" s="49"/>
      <c r="K830" s="49"/>
    </row>
    <row r="831" spans="2:11" x14ac:dyDescent="0.25">
      <c r="B831" s="78"/>
      <c r="D831" s="79"/>
      <c r="E831" s="49"/>
      <c r="F831" s="49"/>
      <c r="G831" s="49"/>
      <c r="H831" s="49"/>
      <c r="I831" s="49"/>
      <c r="J831" s="49"/>
      <c r="K831" s="49"/>
    </row>
    <row r="832" spans="2:11" x14ac:dyDescent="0.25">
      <c r="B832" s="78"/>
      <c r="D832" s="79"/>
      <c r="E832" s="49"/>
      <c r="F832" s="49"/>
      <c r="G832" s="49"/>
      <c r="H832" s="49"/>
      <c r="I832" s="49"/>
      <c r="J832" s="49"/>
      <c r="K832" s="49"/>
    </row>
    <row r="833" spans="2:11" x14ac:dyDescent="0.25">
      <c r="B833" s="78"/>
      <c r="D833" s="79"/>
      <c r="E833" s="49"/>
      <c r="F833" s="49"/>
      <c r="G833" s="49"/>
      <c r="H833" s="49"/>
      <c r="I833" s="49"/>
      <c r="J833" s="49"/>
      <c r="K833" s="49"/>
    </row>
    <row r="834" spans="2:11" x14ac:dyDescent="0.25">
      <c r="B834" s="78"/>
      <c r="D834" s="79"/>
      <c r="E834" s="49"/>
      <c r="F834" s="49"/>
      <c r="G834" s="49"/>
      <c r="H834" s="49"/>
      <c r="I834" s="49"/>
      <c r="J834" s="49"/>
      <c r="K834" s="49"/>
    </row>
    <row r="835" spans="2:11" x14ac:dyDescent="0.25">
      <c r="B835" s="78"/>
      <c r="D835" s="79"/>
      <c r="E835" s="49"/>
      <c r="F835" s="49"/>
      <c r="G835" s="49"/>
      <c r="H835" s="49"/>
      <c r="I835" s="49"/>
      <c r="J835" s="49"/>
      <c r="K835" s="49"/>
    </row>
    <row r="836" spans="2:11" x14ac:dyDescent="0.25">
      <c r="B836" s="78"/>
      <c r="D836" s="79"/>
      <c r="E836" s="49"/>
      <c r="F836" s="49"/>
      <c r="G836" s="49"/>
      <c r="H836" s="49"/>
      <c r="I836" s="49"/>
      <c r="J836" s="49"/>
      <c r="K836" s="49"/>
    </row>
    <row r="837" spans="2:11" x14ac:dyDescent="0.25">
      <c r="B837" s="78"/>
      <c r="D837" s="79"/>
      <c r="E837" s="49"/>
      <c r="F837" s="49"/>
      <c r="G837" s="49"/>
      <c r="H837" s="49"/>
      <c r="I837" s="49"/>
      <c r="J837" s="49"/>
      <c r="K837" s="49"/>
    </row>
    <row r="838" spans="2:11" x14ac:dyDescent="0.25">
      <c r="B838" s="78"/>
      <c r="D838" s="79"/>
      <c r="E838" s="49"/>
      <c r="F838" s="49"/>
      <c r="G838" s="49"/>
      <c r="H838" s="49"/>
      <c r="I838" s="49"/>
      <c r="J838" s="49"/>
      <c r="K838" s="49"/>
    </row>
    <row r="839" spans="2:11" x14ac:dyDescent="0.25">
      <c r="B839" s="78"/>
      <c r="D839" s="79"/>
      <c r="E839" s="49"/>
      <c r="F839" s="49"/>
      <c r="G839" s="49"/>
      <c r="H839" s="49"/>
      <c r="I839" s="49"/>
      <c r="J839" s="49"/>
      <c r="K839" s="49"/>
    </row>
    <row r="840" spans="2:11" x14ac:dyDescent="0.25">
      <c r="B840" s="78"/>
      <c r="D840" s="79"/>
      <c r="E840" s="49"/>
      <c r="F840" s="49"/>
      <c r="G840" s="49"/>
      <c r="H840" s="49"/>
      <c r="I840" s="49"/>
      <c r="J840" s="49"/>
      <c r="K840" s="49"/>
    </row>
    <row r="841" spans="2:11" x14ac:dyDescent="0.25">
      <c r="B841" s="78"/>
      <c r="D841" s="79"/>
      <c r="E841" s="49"/>
      <c r="F841" s="49"/>
      <c r="G841" s="49"/>
      <c r="H841" s="49"/>
      <c r="I841" s="49"/>
      <c r="J841" s="49"/>
      <c r="K841" s="49"/>
    </row>
    <row r="842" spans="2:11" x14ac:dyDescent="0.25">
      <c r="B842" s="78"/>
      <c r="D842" s="79"/>
      <c r="E842" s="49"/>
      <c r="F842" s="49"/>
      <c r="G842" s="49"/>
      <c r="H842" s="49"/>
      <c r="I842" s="49"/>
      <c r="J842" s="49"/>
      <c r="K842" s="49"/>
    </row>
    <row r="843" spans="2:11" x14ac:dyDescent="0.25">
      <c r="B843" s="78"/>
      <c r="D843" s="79"/>
      <c r="E843" s="49"/>
      <c r="F843" s="49"/>
      <c r="G843" s="49"/>
      <c r="H843" s="49"/>
      <c r="I843" s="49"/>
      <c r="J843" s="49"/>
      <c r="K843" s="49"/>
    </row>
    <row r="844" spans="2:11" x14ac:dyDescent="0.25">
      <c r="B844" s="78"/>
      <c r="D844" s="79"/>
      <c r="E844" s="49"/>
      <c r="F844" s="49"/>
      <c r="G844" s="49"/>
      <c r="H844" s="49"/>
      <c r="I844" s="49"/>
      <c r="J844" s="49"/>
      <c r="K844" s="49"/>
    </row>
    <row r="845" spans="2:11" x14ac:dyDescent="0.25">
      <c r="B845" s="78"/>
      <c r="D845" s="79"/>
      <c r="E845" s="49"/>
      <c r="F845" s="49"/>
      <c r="G845" s="49"/>
      <c r="H845" s="49"/>
      <c r="I845" s="49"/>
      <c r="J845" s="49"/>
      <c r="K845" s="49"/>
    </row>
    <row r="846" spans="2:11" x14ac:dyDescent="0.25">
      <c r="B846" s="78"/>
      <c r="D846" s="79"/>
      <c r="E846" s="49"/>
      <c r="F846" s="49"/>
      <c r="G846" s="49"/>
      <c r="H846" s="49"/>
      <c r="I846" s="49"/>
      <c r="J846" s="49"/>
      <c r="K846" s="49"/>
    </row>
    <row r="847" spans="2:11" x14ac:dyDescent="0.25">
      <c r="B847" s="78"/>
      <c r="D847" s="79"/>
      <c r="E847" s="49"/>
      <c r="F847" s="49"/>
      <c r="G847" s="49"/>
      <c r="H847" s="49"/>
      <c r="I847" s="49"/>
      <c r="J847" s="49"/>
      <c r="K847" s="49"/>
    </row>
    <row r="848" spans="2:11" x14ac:dyDescent="0.25">
      <c r="B848" s="78"/>
      <c r="D848" s="79"/>
      <c r="E848" s="49"/>
      <c r="F848" s="49"/>
      <c r="G848" s="49"/>
      <c r="H848" s="49"/>
      <c r="I848" s="49"/>
      <c r="J848" s="49"/>
      <c r="K848" s="49"/>
    </row>
    <row r="849" spans="2:11" x14ac:dyDescent="0.25">
      <c r="B849" s="78"/>
      <c r="D849" s="79"/>
      <c r="E849" s="49"/>
      <c r="F849" s="49"/>
      <c r="G849" s="49"/>
      <c r="H849" s="49"/>
      <c r="I849" s="49"/>
      <c r="J849" s="49"/>
      <c r="K849" s="49"/>
    </row>
    <row r="850" spans="2:11" x14ac:dyDescent="0.25">
      <c r="B850" s="78"/>
      <c r="D850" s="79"/>
      <c r="E850" s="49"/>
      <c r="F850" s="49"/>
      <c r="G850" s="49"/>
      <c r="H850" s="49"/>
      <c r="I850" s="49"/>
      <c r="J850" s="49"/>
      <c r="K850" s="49"/>
    </row>
    <row r="851" spans="2:11" x14ac:dyDescent="0.25">
      <c r="B851" s="78"/>
      <c r="D851" s="79"/>
      <c r="E851" s="49"/>
      <c r="F851" s="49"/>
      <c r="G851" s="49"/>
      <c r="H851" s="49"/>
      <c r="I851" s="49"/>
      <c r="J851" s="49"/>
      <c r="K851" s="49"/>
    </row>
    <row r="852" spans="2:11" x14ac:dyDescent="0.25">
      <c r="B852" s="78"/>
      <c r="D852" s="79"/>
      <c r="E852" s="49"/>
      <c r="F852" s="49"/>
      <c r="G852" s="49"/>
      <c r="H852" s="49"/>
      <c r="I852" s="49"/>
      <c r="J852" s="49"/>
      <c r="K852" s="49"/>
    </row>
    <row r="853" spans="2:11" x14ac:dyDescent="0.25">
      <c r="B853" s="78"/>
      <c r="D853" s="79"/>
      <c r="E853" s="49"/>
      <c r="F853" s="49"/>
      <c r="G853" s="49"/>
      <c r="H853" s="49"/>
      <c r="I853" s="49"/>
      <c r="J853" s="49"/>
      <c r="K853" s="49"/>
    </row>
    <row r="854" spans="2:11" x14ac:dyDescent="0.25">
      <c r="B854" s="78"/>
      <c r="D854" s="79"/>
      <c r="E854" s="49"/>
      <c r="F854" s="49"/>
      <c r="G854" s="49"/>
      <c r="H854" s="49"/>
      <c r="I854" s="49"/>
      <c r="J854" s="49"/>
      <c r="K854" s="49"/>
    </row>
    <row r="855" spans="2:11" x14ac:dyDescent="0.25">
      <c r="B855" s="78"/>
      <c r="D855" s="79"/>
      <c r="E855" s="49"/>
      <c r="F855" s="49"/>
      <c r="G855" s="49"/>
      <c r="H855" s="49"/>
      <c r="I855" s="49"/>
      <c r="J855" s="49"/>
      <c r="K855" s="49"/>
    </row>
    <row r="856" spans="2:11" x14ac:dyDescent="0.25">
      <c r="B856" s="78"/>
      <c r="D856" s="79"/>
      <c r="E856" s="49"/>
      <c r="F856" s="49"/>
      <c r="G856" s="49"/>
      <c r="H856" s="49"/>
      <c r="I856" s="49"/>
      <c r="J856" s="49"/>
      <c r="K856" s="49"/>
    </row>
    <row r="857" spans="2:11" x14ac:dyDescent="0.25">
      <c r="B857" s="78"/>
      <c r="D857" s="79"/>
      <c r="E857" s="49"/>
      <c r="F857" s="49"/>
      <c r="G857" s="49"/>
      <c r="H857" s="49"/>
      <c r="I857" s="49"/>
      <c r="J857" s="49"/>
      <c r="K857" s="49"/>
    </row>
    <row r="858" spans="2:11" x14ac:dyDescent="0.25">
      <c r="B858" s="78"/>
      <c r="D858" s="79"/>
      <c r="E858" s="49"/>
      <c r="F858" s="49"/>
      <c r="G858" s="49"/>
      <c r="H858" s="49"/>
      <c r="I858" s="49"/>
      <c r="J858" s="49"/>
      <c r="K858" s="49"/>
    </row>
    <row r="859" spans="2:11" x14ac:dyDescent="0.25">
      <c r="B859" s="78"/>
      <c r="D859" s="79"/>
      <c r="E859" s="49"/>
      <c r="F859" s="49"/>
      <c r="G859" s="49"/>
      <c r="H859" s="49"/>
      <c r="I859" s="49"/>
      <c r="J859" s="49"/>
      <c r="K859" s="49"/>
    </row>
    <row r="860" spans="2:11" x14ac:dyDescent="0.25">
      <c r="B860" s="78"/>
      <c r="D860" s="79"/>
      <c r="E860" s="49"/>
      <c r="F860" s="49"/>
      <c r="G860" s="49"/>
      <c r="H860" s="49"/>
      <c r="I860" s="49"/>
      <c r="J860" s="49"/>
      <c r="K860" s="49"/>
    </row>
    <row r="861" spans="2:11" x14ac:dyDescent="0.25">
      <c r="B861" s="78"/>
      <c r="D861" s="79"/>
      <c r="E861" s="49"/>
      <c r="F861" s="49"/>
      <c r="G861" s="49"/>
      <c r="H861" s="49"/>
      <c r="I861" s="49"/>
      <c r="J861" s="49"/>
      <c r="K861" s="49"/>
    </row>
    <row r="862" spans="2:11" x14ac:dyDescent="0.25">
      <c r="B862" s="78"/>
      <c r="D862" s="79"/>
      <c r="E862" s="49"/>
      <c r="F862" s="49"/>
      <c r="G862" s="49"/>
      <c r="H862" s="49"/>
      <c r="I862" s="49"/>
      <c r="J862" s="49"/>
      <c r="K862" s="49"/>
    </row>
    <row r="863" spans="2:11" x14ac:dyDescent="0.25">
      <c r="B863" s="78"/>
      <c r="D863" s="79"/>
      <c r="E863" s="49"/>
      <c r="F863" s="49"/>
      <c r="G863" s="49"/>
      <c r="H863" s="49"/>
      <c r="I863" s="49"/>
      <c r="J863" s="49"/>
      <c r="K863" s="49"/>
    </row>
    <row r="864" spans="2:11" x14ac:dyDescent="0.25">
      <c r="B864" s="78"/>
      <c r="D864" s="79"/>
      <c r="E864" s="49"/>
      <c r="F864" s="49"/>
      <c r="G864" s="49"/>
      <c r="H864" s="49"/>
      <c r="I864" s="49"/>
      <c r="J864" s="49"/>
      <c r="K864" s="49"/>
    </row>
    <row r="865" spans="2:11" x14ac:dyDescent="0.25">
      <c r="B865" s="78"/>
      <c r="D865" s="79"/>
      <c r="E865" s="49"/>
      <c r="F865" s="49"/>
      <c r="G865" s="49"/>
      <c r="H865" s="49"/>
      <c r="I865" s="49"/>
      <c r="J865" s="49"/>
      <c r="K865" s="49"/>
    </row>
    <row r="866" spans="2:11" x14ac:dyDescent="0.25">
      <c r="B866" s="78"/>
      <c r="D866" s="79"/>
      <c r="E866" s="49"/>
      <c r="F866" s="49"/>
      <c r="G866" s="49"/>
      <c r="H866" s="49"/>
      <c r="I866" s="49"/>
      <c r="J866" s="49"/>
      <c r="K866" s="49"/>
    </row>
    <row r="867" spans="2:11" x14ac:dyDescent="0.25">
      <c r="B867" s="78"/>
      <c r="D867" s="79"/>
      <c r="E867" s="49"/>
      <c r="F867" s="49"/>
      <c r="G867" s="49"/>
      <c r="H867" s="49"/>
      <c r="I867" s="49"/>
      <c r="J867" s="49"/>
      <c r="K867" s="49"/>
    </row>
    <row r="868" spans="2:11" x14ac:dyDescent="0.25">
      <c r="B868" s="78"/>
      <c r="D868" s="79"/>
      <c r="E868" s="49"/>
      <c r="F868" s="49"/>
      <c r="G868" s="49"/>
      <c r="H868" s="49"/>
      <c r="I868" s="49"/>
      <c r="J868" s="49"/>
      <c r="K868" s="49"/>
    </row>
    <row r="869" spans="2:11" x14ac:dyDescent="0.25">
      <c r="B869" s="78"/>
      <c r="D869" s="79"/>
      <c r="E869" s="49"/>
      <c r="F869" s="49"/>
      <c r="G869" s="49"/>
      <c r="H869" s="49"/>
      <c r="I869" s="49"/>
      <c r="J869" s="49"/>
      <c r="K869" s="49"/>
    </row>
    <row r="870" spans="2:11" x14ac:dyDescent="0.25">
      <c r="B870" s="78"/>
      <c r="D870" s="79"/>
      <c r="E870" s="49"/>
      <c r="F870" s="49"/>
      <c r="G870" s="49"/>
      <c r="H870" s="49"/>
      <c r="I870" s="49"/>
      <c r="J870" s="49"/>
      <c r="K870" s="49"/>
    </row>
    <row r="871" spans="2:11" x14ac:dyDescent="0.25">
      <c r="B871" s="78"/>
      <c r="D871" s="79"/>
      <c r="E871" s="49"/>
      <c r="F871" s="49"/>
      <c r="G871" s="49"/>
      <c r="H871" s="49"/>
      <c r="I871" s="49"/>
      <c r="J871" s="49"/>
      <c r="K871" s="49"/>
    </row>
    <row r="872" spans="2:11" x14ac:dyDescent="0.25">
      <c r="B872" s="78"/>
      <c r="D872" s="79"/>
      <c r="E872" s="49"/>
      <c r="F872" s="49"/>
      <c r="G872" s="49"/>
      <c r="H872" s="49"/>
      <c r="I872" s="49"/>
      <c r="J872" s="49"/>
      <c r="K872" s="49"/>
    </row>
    <row r="873" spans="2:11" x14ac:dyDescent="0.25">
      <c r="B873" s="78"/>
      <c r="D873" s="79"/>
      <c r="E873" s="49"/>
      <c r="F873" s="49"/>
      <c r="G873" s="49"/>
      <c r="H873" s="49"/>
      <c r="I873" s="49"/>
      <c r="J873" s="49"/>
      <c r="K873" s="49"/>
    </row>
    <row r="874" spans="2:11" x14ac:dyDescent="0.25">
      <c r="B874" s="78"/>
      <c r="D874" s="79"/>
      <c r="E874" s="49"/>
      <c r="F874" s="49"/>
      <c r="G874" s="49"/>
      <c r="H874" s="49"/>
      <c r="I874" s="49"/>
      <c r="J874" s="49"/>
      <c r="K874" s="49"/>
    </row>
    <row r="875" spans="2:11" x14ac:dyDescent="0.25">
      <c r="B875" s="78"/>
      <c r="D875" s="79"/>
      <c r="E875" s="49"/>
      <c r="F875" s="49"/>
      <c r="G875" s="49"/>
      <c r="H875" s="49"/>
      <c r="I875" s="49"/>
      <c r="J875" s="49"/>
      <c r="K875" s="49"/>
    </row>
    <row r="876" spans="2:11" x14ac:dyDescent="0.25">
      <c r="B876" s="78"/>
      <c r="D876" s="79"/>
      <c r="E876" s="49"/>
      <c r="F876" s="49"/>
      <c r="G876" s="49"/>
      <c r="H876" s="49"/>
      <c r="I876" s="49"/>
      <c r="J876" s="49"/>
      <c r="K876" s="49"/>
    </row>
    <row r="877" spans="2:11" x14ac:dyDescent="0.25">
      <c r="B877" s="78"/>
      <c r="D877" s="79"/>
      <c r="E877" s="49"/>
      <c r="F877" s="49"/>
      <c r="G877" s="49"/>
      <c r="H877" s="49"/>
      <c r="I877" s="49"/>
      <c r="J877" s="49"/>
      <c r="K877" s="49"/>
    </row>
    <row r="878" spans="2:11" x14ac:dyDescent="0.25">
      <c r="B878" s="78"/>
      <c r="D878" s="79"/>
      <c r="E878" s="49"/>
      <c r="F878" s="49"/>
      <c r="G878" s="49"/>
      <c r="H878" s="49"/>
      <c r="I878" s="49"/>
      <c r="J878" s="49"/>
      <c r="K878" s="49"/>
    </row>
    <row r="879" spans="2:11" x14ac:dyDescent="0.25">
      <c r="B879" s="78"/>
      <c r="D879" s="79"/>
      <c r="E879" s="49"/>
      <c r="F879" s="49"/>
      <c r="G879" s="49"/>
      <c r="H879" s="49"/>
      <c r="I879" s="49"/>
      <c r="J879" s="49"/>
      <c r="K879" s="49"/>
    </row>
    <row r="880" spans="2:11" x14ac:dyDescent="0.25">
      <c r="B880" s="78"/>
      <c r="D880" s="79"/>
      <c r="E880" s="49"/>
      <c r="F880" s="49"/>
      <c r="G880" s="49"/>
      <c r="H880" s="49"/>
      <c r="I880" s="49"/>
      <c r="J880" s="49"/>
      <c r="K880" s="49"/>
    </row>
    <row r="881" spans="2:11" x14ac:dyDescent="0.25">
      <c r="B881" s="78"/>
      <c r="D881" s="79"/>
      <c r="E881" s="49"/>
      <c r="F881" s="49"/>
      <c r="G881" s="49"/>
      <c r="H881" s="49"/>
      <c r="I881" s="49"/>
      <c r="J881" s="49"/>
      <c r="K881" s="49"/>
    </row>
    <row r="882" spans="2:11" x14ac:dyDescent="0.25">
      <c r="B882" s="78"/>
      <c r="D882" s="79"/>
      <c r="E882" s="49"/>
      <c r="F882" s="49"/>
      <c r="G882" s="49"/>
      <c r="H882" s="49"/>
      <c r="I882" s="49"/>
      <c r="J882" s="49"/>
      <c r="K882" s="49"/>
    </row>
    <row r="883" spans="2:11" x14ac:dyDescent="0.25">
      <c r="B883" s="78"/>
      <c r="D883" s="79"/>
      <c r="E883" s="49"/>
      <c r="F883" s="49"/>
      <c r="G883" s="49"/>
      <c r="H883" s="49"/>
      <c r="I883" s="49"/>
      <c r="J883" s="49"/>
      <c r="K883" s="49"/>
    </row>
    <row r="884" spans="2:11" x14ac:dyDescent="0.25">
      <c r="B884" s="78"/>
      <c r="D884" s="79"/>
      <c r="E884" s="49"/>
      <c r="F884" s="49"/>
      <c r="G884" s="49"/>
      <c r="H884" s="49"/>
      <c r="I884" s="49"/>
      <c r="J884" s="49"/>
      <c r="K884" s="49"/>
    </row>
    <row r="885" spans="2:11" x14ac:dyDescent="0.25">
      <c r="B885" s="78"/>
      <c r="D885" s="79"/>
      <c r="E885" s="49"/>
      <c r="F885" s="49"/>
      <c r="G885" s="49"/>
      <c r="H885" s="49"/>
      <c r="I885" s="49"/>
      <c r="J885" s="49"/>
      <c r="K885" s="49"/>
    </row>
    <row r="886" spans="2:11" x14ac:dyDescent="0.25">
      <c r="B886" s="78"/>
      <c r="D886" s="79"/>
      <c r="E886" s="49"/>
      <c r="F886" s="49"/>
      <c r="G886" s="49"/>
      <c r="H886" s="49"/>
      <c r="I886" s="49"/>
      <c r="J886" s="49"/>
      <c r="K886" s="49"/>
    </row>
    <row r="887" spans="2:11" x14ac:dyDescent="0.25">
      <c r="B887" s="78"/>
      <c r="D887" s="79"/>
      <c r="E887" s="49"/>
      <c r="F887" s="49"/>
      <c r="G887" s="49"/>
      <c r="H887" s="49"/>
      <c r="I887" s="49"/>
      <c r="J887" s="49"/>
      <c r="K887" s="49"/>
    </row>
    <row r="888" spans="2:11" x14ac:dyDescent="0.25">
      <c r="B888" s="78"/>
      <c r="D888" s="79"/>
      <c r="E888" s="49"/>
      <c r="F888" s="49"/>
      <c r="G888" s="49"/>
      <c r="H888" s="49"/>
      <c r="I888" s="49"/>
      <c r="J888" s="49"/>
      <c r="K888" s="49"/>
    </row>
    <row r="889" spans="2:11" x14ac:dyDescent="0.25">
      <c r="B889" s="78"/>
      <c r="D889" s="79"/>
      <c r="E889" s="49"/>
      <c r="F889" s="49"/>
      <c r="G889" s="49"/>
      <c r="H889" s="49"/>
      <c r="I889" s="49"/>
      <c r="J889" s="49"/>
      <c r="K889" s="49"/>
    </row>
    <row r="890" spans="2:11" x14ac:dyDescent="0.25">
      <c r="B890" s="78"/>
      <c r="D890" s="79"/>
      <c r="E890" s="49"/>
      <c r="F890" s="49"/>
      <c r="G890" s="49"/>
      <c r="H890" s="49"/>
      <c r="I890" s="49"/>
      <c r="J890" s="49"/>
      <c r="K890" s="49"/>
    </row>
    <row r="891" spans="2:11" x14ac:dyDescent="0.25">
      <c r="B891" s="78"/>
      <c r="D891" s="79"/>
      <c r="E891" s="49"/>
      <c r="F891" s="49"/>
      <c r="G891" s="49"/>
      <c r="H891" s="49"/>
      <c r="I891" s="49"/>
      <c r="J891" s="49"/>
      <c r="K891" s="49"/>
    </row>
    <row r="892" spans="2:11" x14ac:dyDescent="0.25">
      <c r="B892" s="78"/>
      <c r="D892" s="79"/>
      <c r="E892" s="49"/>
      <c r="F892" s="49"/>
      <c r="G892" s="49"/>
      <c r="H892" s="49"/>
      <c r="I892" s="49"/>
      <c r="J892" s="49"/>
      <c r="K892" s="49"/>
    </row>
    <row r="893" spans="2:11" x14ac:dyDescent="0.25">
      <c r="B893" s="78"/>
      <c r="D893" s="79"/>
      <c r="E893" s="49"/>
      <c r="F893" s="49"/>
      <c r="G893" s="49"/>
      <c r="H893" s="49"/>
      <c r="I893" s="49"/>
      <c r="J893" s="49"/>
      <c r="K893" s="49"/>
    </row>
    <row r="894" spans="2:11" x14ac:dyDescent="0.25">
      <c r="B894" s="78"/>
      <c r="D894" s="79"/>
      <c r="E894" s="49"/>
      <c r="F894" s="49"/>
      <c r="G894" s="49"/>
      <c r="H894" s="49"/>
      <c r="I894" s="49"/>
      <c r="J894" s="49"/>
      <c r="K894" s="49"/>
    </row>
    <row r="895" spans="2:11" x14ac:dyDescent="0.25">
      <c r="B895" s="78"/>
      <c r="D895" s="79"/>
      <c r="E895" s="49"/>
      <c r="F895" s="49"/>
      <c r="G895" s="49"/>
      <c r="H895" s="49"/>
      <c r="I895" s="49"/>
      <c r="J895" s="49"/>
      <c r="K895" s="49"/>
    </row>
    <row r="896" spans="2:11" x14ac:dyDescent="0.25">
      <c r="B896" s="78"/>
      <c r="D896" s="79"/>
      <c r="E896" s="49"/>
      <c r="F896" s="49"/>
      <c r="G896" s="49"/>
      <c r="H896" s="49"/>
      <c r="I896" s="49"/>
      <c r="J896" s="49"/>
      <c r="K896" s="49"/>
    </row>
    <row r="897" spans="2:11" x14ac:dyDescent="0.25">
      <c r="B897" s="78"/>
      <c r="D897" s="79"/>
      <c r="E897" s="49"/>
      <c r="F897" s="49"/>
      <c r="G897" s="49"/>
      <c r="H897" s="49"/>
      <c r="I897" s="49"/>
      <c r="J897" s="49"/>
      <c r="K897" s="49"/>
    </row>
    <row r="898" spans="2:11" x14ac:dyDescent="0.25">
      <c r="B898" s="78"/>
      <c r="D898" s="79"/>
      <c r="E898" s="49"/>
      <c r="F898" s="49"/>
      <c r="G898" s="49"/>
      <c r="H898" s="49"/>
      <c r="I898" s="49"/>
      <c r="J898" s="49"/>
      <c r="K898" s="49"/>
    </row>
    <row r="899" spans="2:11" x14ac:dyDescent="0.25">
      <c r="B899" s="78"/>
      <c r="D899" s="79"/>
      <c r="E899" s="49"/>
      <c r="F899" s="49"/>
      <c r="G899" s="49"/>
      <c r="H899" s="49"/>
      <c r="I899" s="49"/>
      <c r="J899" s="49"/>
      <c r="K899" s="49"/>
    </row>
    <row r="900" spans="2:11" x14ac:dyDescent="0.25">
      <c r="B900" s="78"/>
      <c r="D900" s="79"/>
      <c r="E900" s="49"/>
      <c r="F900" s="49"/>
      <c r="G900" s="49"/>
      <c r="H900" s="49"/>
      <c r="I900" s="49"/>
      <c r="J900" s="49"/>
      <c r="K900" s="49"/>
    </row>
    <row r="901" spans="2:11" x14ac:dyDescent="0.25">
      <c r="B901" s="78"/>
      <c r="D901" s="79"/>
      <c r="E901" s="49"/>
      <c r="F901" s="49"/>
      <c r="G901" s="49"/>
      <c r="H901" s="49"/>
      <c r="I901" s="49"/>
      <c r="J901" s="49"/>
      <c r="K901" s="49"/>
    </row>
    <row r="902" spans="2:11" x14ac:dyDescent="0.25">
      <c r="B902" s="78"/>
      <c r="D902" s="79"/>
      <c r="E902" s="49"/>
      <c r="F902" s="49"/>
      <c r="G902" s="49"/>
      <c r="H902" s="49"/>
      <c r="I902" s="49"/>
      <c r="J902" s="49"/>
      <c r="K902" s="49"/>
    </row>
    <row r="903" spans="2:11" x14ac:dyDescent="0.25">
      <c r="B903" s="78"/>
      <c r="D903" s="79"/>
      <c r="E903" s="49"/>
      <c r="F903" s="49"/>
      <c r="G903" s="49"/>
      <c r="H903" s="49"/>
      <c r="I903" s="49"/>
      <c r="J903" s="49"/>
      <c r="K903" s="49"/>
    </row>
    <row r="904" spans="2:11" x14ac:dyDescent="0.25">
      <c r="B904" s="78"/>
      <c r="D904" s="79"/>
      <c r="E904" s="49"/>
      <c r="F904" s="49"/>
      <c r="G904" s="49"/>
      <c r="H904" s="49"/>
      <c r="I904" s="49"/>
      <c r="J904" s="49"/>
      <c r="K904" s="49"/>
    </row>
    <row r="905" spans="2:11" x14ac:dyDescent="0.25">
      <c r="B905" s="78"/>
      <c r="D905" s="79"/>
      <c r="E905" s="49"/>
      <c r="F905" s="49"/>
      <c r="G905" s="49"/>
      <c r="H905" s="49"/>
      <c r="I905" s="49"/>
      <c r="J905" s="49"/>
      <c r="K905" s="49"/>
    </row>
    <row r="906" spans="2:11" x14ac:dyDescent="0.25">
      <c r="B906" s="78"/>
      <c r="D906" s="79"/>
      <c r="E906" s="49"/>
      <c r="F906" s="49"/>
      <c r="G906" s="49"/>
      <c r="H906" s="49"/>
      <c r="I906" s="49"/>
      <c r="J906" s="49"/>
      <c r="K906" s="49"/>
    </row>
    <row r="907" spans="2:11" x14ac:dyDescent="0.25">
      <c r="B907" s="78"/>
      <c r="D907" s="79"/>
      <c r="E907" s="49"/>
      <c r="F907" s="49"/>
      <c r="G907" s="49"/>
      <c r="H907" s="49"/>
      <c r="I907" s="49"/>
      <c r="J907" s="49"/>
      <c r="K907" s="49"/>
    </row>
    <row r="908" spans="2:11" x14ac:dyDescent="0.25">
      <c r="B908" s="78"/>
      <c r="D908" s="79"/>
      <c r="E908" s="49"/>
      <c r="F908" s="49"/>
      <c r="G908" s="49"/>
      <c r="H908" s="49"/>
      <c r="I908" s="49"/>
      <c r="J908" s="49"/>
      <c r="K908" s="49"/>
    </row>
    <row r="909" spans="2:11" x14ac:dyDescent="0.25">
      <c r="B909" s="78"/>
      <c r="D909" s="79"/>
      <c r="E909" s="49"/>
      <c r="F909" s="49"/>
      <c r="G909" s="49"/>
      <c r="H909" s="49"/>
      <c r="I909" s="49"/>
      <c r="J909" s="49"/>
      <c r="K909" s="49"/>
    </row>
    <row r="910" spans="2:11" x14ac:dyDescent="0.25">
      <c r="B910" s="78"/>
      <c r="D910" s="79"/>
      <c r="E910" s="49"/>
      <c r="F910" s="49"/>
      <c r="G910" s="49"/>
      <c r="H910" s="49"/>
      <c r="I910" s="49"/>
      <c r="J910" s="49"/>
      <c r="K910" s="49"/>
    </row>
    <row r="911" spans="2:11" x14ac:dyDescent="0.25">
      <c r="B911" s="78"/>
      <c r="D911" s="79"/>
      <c r="E911" s="49"/>
      <c r="F911" s="49"/>
      <c r="G911" s="49"/>
      <c r="H911" s="49"/>
      <c r="I911" s="49"/>
      <c r="J911" s="49"/>
      <c r="K911" s="49"/>
    </row>
    <row r="912" spans="2:11" x14ac:dyDescent="0.25">
      <c r="B912" s="78"/>
      <c r="D912" s="79"/>
      <c r="E912" s="49"/>
      <c r="F912" s="49"/>
      <c r="G912" s="49"/>
      <c r="H912" s="49"/>
      <c r="I912" s="49"/>
      <c r="J912" s="49"/>
      <c r="K912" s="49"/>
    </row>
    <row r="913" spans="2:11" x14ac:dyDescent="0.25">
      <c r="B913" s="78"/>
      <c r="D913" s="79"/>
      <c r="E913" s="49"/>
      <c r="F913" s="49"/>
      <c r="G913" s="49"/>
      <c r="H913" s="49"/>
      <c r="I913" s="49"/>
      <c r="J913" s="49"/>
      <c r="K913" s="49"/>
    </row>
    <row r="914" spans="2:11" x14ac:dyDescent="0.25">
      <c r="B914" s="78"/>
      <c r="D914" s="79"/>
      <c r="E914" s="49"/>
      <c r="F914" s="49"/>
      <c r="G914" s="49"/>
      <c r="H914" s="49"/>
      <c r="I914" s="49"/>
      <c r="J914" s="49"/>
      <c r="K914" s="49"/>
    </row>
    <row r="915" spans="2:11" x14ac:dyDescent="0.25">
      <c r="B915" s="78"/>
      <c r="D915" s="79"/>
      <c r="E915" s="49"/>
      <c r="F915" s="49"/>
      <c r="G915" s="49"/>
      <c r="H915" s="49"/>
      <c r="I915" s="49"/>
      <c r="J915" s="49"/>
      <c r="K915" s="49"/>
    </row>
    <row r="916" spans="2:11" x14ac:dyDescent="0.25">
      <c r="B916" s="78"/>
      <c r="D916" s="79"/>
      <c r="E916" s="49"/>
      <c r="F916" s="49"/>
      <c r="G916" s="49"/>
      <c r="H916" s="49"/>
      <c r="I916" s="49"/>
      <c r="J916" s="49"/>
      <c r="K916" s="49"/>
    </row>
    <row r="917" spans="2:11" x14ac:dyDescent="0.25">
      <c r="B917" s="78"/>
      <c r="D917" s="79"/>
      <c r="E917" s="49"/>
      <c r="F917" s="49"/>
      <c r="G917" s="49"/>
      <c r="H917" s="49"/>
      <c r="I917" s="49"/>
      <c r="J917" s="49"/>
      <c r="K917" s="49"/>
    </row>
    <row r="918" spans="2:11" x14ac:dyDescent="0.25">
      <c r="B918" s="78"/>
      <c r="D918" s="79"/>
      <c r="E918" s="49"/>
      <c r="F918" s="49"/>
      <c r="G918" s="49"/>
      <c r="H918" s="49"/>
      <c r="I918" s="49"/>
      <c r="J918" s="49"/>
      <c r="K918" s="49"/>
    </row>
    <row r="919" spans="2:11" x14ac:dyDescent="0.25">
      <c r="B919" s="78"/>
      <c r="D919" s="79"/>
      <c r="E919" s="49"/>
      <c r="F919" s="49"/>
      <c r="G919" s="49"/>
      <c r="H919" s="49"/>
      <c r="I919" s="49"/>
      <c r="J919" s="49"/>
      <c r="K919" s="49"/>
    </row>
    <row r="920" spans="2:11" x14ac:dyDescent="0.25">
      <c r="B920" s="78"/>
      <c r="D920" s="79"/>
      <c r="E920" s="49"/>
      <c r="F920" s="49"/>
      <c r="G920" s="49"/>
      <c r="H920" s="49"/>
      <c r="I920" s="49"/>
      <c r="J920" s="49"/>
      <c r="K920" s="49"/>
    </row>
    <row r="921" spans="2:11" x14ac:dyDescent="0.25">
      <c r="B921" s="78"/>
      <c r="D921" s="79"/>
      <c r="E921" s="49"/>
      <c r="F921" s="49"/>
      <c r="G921" s="49"/>
      <c r="H921" s="49"/>
      <c r="I921" s="49"/>
      <c r="J921" s="49"/>
      <c r="K921" s="49"/>
    </row>
    <row r="922" spans="2:11" x14ac:dyDescent="0.25">
      <c r="B922" s="78"/>
      <c r="D922" s="79"/>
      <c r="E922" s="49"/>
      <c r="F922" s="49"/>
      <c r="G922" s="49"/>
      <c r="H922" s="49"/>
      <c r="I922" s="49"/>
      <c r="J922" s="49"/>
      <c r="K922" s="49"/>
    </row>
    <row r="923" spans="2:11" x14ac:dyDescent="0.25">
      <c r="B923" s="78"/>
      <c r="D923" s="79"/>
      <c r="E923" s="49"/>
      <c r="F923" s="49"/>
      <c r="G923" s="49"/>
      <c r="H923" s="49"/>
      <c r="I923" s="49"/>
      <c r="J923" s="49"/>
      <c r="K923" s="49"/>
    </row>
    <row r="924" spans="2:11" x14ac:dyDescent="0.25">
      <c r="B924" s="78"/>
      <c r="D924" s="79"/>
      <c r="E924" s="49"/>
      <c r="F924" s="49"/>
      <c r="G924" s="49"/>
      <c r="H924" s="49"/>
      <c r="I924" s="49"/>
      <c r="J924" s="49"/>
      <c r="K924" s="49"/>
    </row>
    <row r="925" spans="2:11" x14ac:dyDescent="0.25">
      <c r="B925" s="78"/>
      <c r="D925" s="79"/>
      <c r="E925" s="49"/>
      <c r="F925" s="49"/>
      <c r="G925" s="49"/>
      <c r="H925" s="49"/>
      <c r="I925" s="49"/>
      <c r="J925" s="49"/>
      <c r="K925" s="49"/>
    </row>
    <row r="926" spans="2:11" x14ac:dyDescent="0.25">
      <c r="B926" s="78"/>
      <c r="D926" s="79"/>
      <c r="E926" s="49"/>
      <c r="F926" s="49"/>
      <c r="G926" s="49"/>
      <c r="H926" s="49"/>
      <c r="I926" s="49"/>
      <c r="J926" s="49"/>
      <c r="K926" s="49"/>
    </row>
  </sheetData>
  <mergeCells count="7">
    <mergeCell ref="A23:C23"/>
    <mergeCell ref="A1:F1"/>
    <mergeCell ref="B3:B8"/>
    <mergeCell ref="C3:C8"/>
    <mergeCell ref="D5:D6"/>
    <mergeCell ref="A9:D9"/>
    <mergeCell ref="A15:E15"/>
  </mergeCells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DD955-8142-4718-A8CF-7E377577779F}">
  <dimension ref="A1:F22"/>
  <sheetViews>
    <sheetView workbookViewId="0">
      <selection activeCell="B17" sqref="B17"/>
    </sheetView>
  </sheetViews>
  <sheetFormatPr defaultRowHeight="15" x14ac:dyDescent="0.25"/>
  <cols>
    <col min="1" max="1" width="36.28515625" bestFit="1" customWidth="1"/>
    <col min="2" max="2" width="13.7109375" style="1" bestFit="1" customWidth="1"/>
    <col min="3" max="3" width="5.7109375" bestFit="1" customWidth="1"/>
    <col min="4" max="4" width="13.7109375" bestFit="1" customWidth="1"/>
    <col min="6" max="6" width="14.28515625" bestFit="1" customWidth="1"/>
  </cols>
  <sheetData>
    <row r="1" spans="1:6" ht="15.75" x14ac:dyDescent="0.25">
      <c r="A1" s="128" t="s">
        <v>86</v>
      </c>
      <c r="B1" s="128"/>
      <c r="C1" s="128"/>
    </row>
    <row r="2" spans="1:6" x14ac:dyDescent="0.25">
      <c r="A2" s="124" t="s">
        <v>87</v>
      </c>
      <c r="B2" s="124"/>
      <c r="C2" s="124"/>
    </row>
    <row r="3" spans="1:6" x14ac:dyDescent="0.25">
      <c r="A3" s="124" t="s">
        <v>88</v>
      </c>
      <c r="B3" s="124"/>
      <c r="C3" s="124"/>
    </row>
    <row r="4" spans="1:6" x14ac:dyDescent="0.25">
      <c r="A4" s="124" t="s">
        <v>89</v>
      </c>
      <c r="B4" s="124"/>
      <c r="C4" s="124"/>
    </row>
    <row r="5" spans="1:6" x14ac:dyDescent="0.25">
      <c r="A5" s="129" t="s">
        <v>90</v>
      </c>
      <c r="B5" s="129"/>
      <c r="C5" s="129"/>
    </row>
    <row r="6" spans="1:6" ht="15.75" x14ac:dyDescent="0.25">
      <c r="A6" s="123" t="s">
        <v>91</v>
      </c>
      <c r="B6" s="123"/>
      <c r="C6" s="123"/>
    </row>
    <row r="7" spans="1:6" x14ac:dyDescent="0.25">
      <c r="A7" s="124" t="s">
        <v>63</v>
      </c>
      <c r="B7" s="124"/>
      <c r="C7" s="124"/>
    </row>
    <row r="8" spans="1:6" x14ac:dyDescent="0.25">
      <c r="A8" s="124" t="s">
        <v>92</v>
      </c>
      <c r="B8" s="124"/>
      <c r="C8" s="124"/>
    </row>
    <row r="9" spans="1:6" x14ac:dyDescent="0.25">
      <c r="A9" s="65" t="s">
        <v>64</v>
      </c>
      <c r="B9" s="125" t="s">
        <v>91</v>
      </c>
      <c r="C9" s="125"/>
      <c r="D9" s="125" t="s">
        <v>91</v>
      </c>
      <c r="E9" s="125"/>
      <c r="F9" t="s">
        <v>31</v>
      </c>
    </row>
    <row r="10" spans="1:6" x14ac:dyDescent="0.25">
      <c r="A10" s="63" t="s">
        <v>64</v>
      </c>
      <c r="B10" s="126" t="s">
        <v>86</v>
      </c>
      <c r="C10" s="127"/>
      <c r="D10" s="126" t="s">
        <v>86</v>
      </c>
      <c r="E10" s="127"/>
    </row>
    <row r="11" spans="1:6" x14ac:dyDescent="0.25">
      <c r="A11" s="66" t="s">
        <v>1</v>
      </c>
      <c r="B11" s="130" t="s">
        <v>92</v>
      </c>
      <c r="C11" s="131"/>
      <c r="D11" s="130" t="s">
        <v>144</v>
      </c>
      <c r="E11" s="131"/>
    </row>
    <row r="12" spans="1:6" x14ac:dyDescent="0.25">
      <c r="A12" s="66" t="s">
        <v>64</v>
      </c>
      <c r="B12" s="132" t="s">
        <v>93</v>
      </c>
      <c r="C12" s="133"/>
      <c r="D12" s="132" t="s">
        <v>93</v>
      </c>
      <c r="E12" s="133"/>
    </row>
    <row r="13" spans="1:6" x14ac:dyDescent="0.25">
      <c r="A13" s="67" t="s">
        <v>64</v>
      </c>
      <c r="B13" s="68" t="s">
        <v>65</v>
      </c>
      <c r="C13" s="83" t="s">
        <v>66</v>
      </c>
      <c r="D13" s="83" t="s">
        <v>65</v>
      </c>
      <c r="E13" s="83" t="s">
        <v>66</v>
      </c>
    </row>
    <row r="14" spans="1:6" x14ac:dyDescent="0.25">
      <c r="A14" s="52" t="s">
        <v>94</v>
      </c>
      <c r="B14" s="60">
        <v>1219850.96</v>
      </c>
      <c r="C14" s="60"/>
      <c r="D14" s="1">
        <v>0</v>
      </c>
      <c r="E14" s="60"/>
      <c r="F14" s="1">
        <f>B14+D14</f>
        <v>1219850.96</v>
      </c>
    </row>
    <row r="15" spans="1:6" x14ac:dyDescent="0.25">
      <c r="A15" s="52" t="s">
        <v>95</v>
      </c>
      <c r="B15" s="60">
        <v>30456</v>
      </c>
      <c r="C15" s="60"/>
      <c r="D15" s="60">
        <v>5400</v>
      </c>
      <c r="E15" s="60"/>
      <c r="F15" s="1">
        <f t="shared" ref="F15:F21" si="0">B15+D15</f>
        <v>35856</v>
      </c>
    </row>
    <row r="16" spans="1:6" x14ac:dyDescent="0.25">
      <c r="A16" s="52" t="s">
        <v>96</v>
      </c>
      <c r="B16" s="60">
        <v>4000</v>
      </c>
      <c r="C16" s="60"/>
      <c r="D16" s="1">
        <v>0</v>
      </c>
      <c r="E16" s="60"/>
      <c r="F16" s="1">
        <f t="shared" si="0"/>
        <v>4000</v>
      </c>
    </row>
    <row r="17" spans="1:6" x14ac:dyDescent="0.25">
      <c r="A17" s="52" t="s">
        <v>97</v>
      </c>
      <c r="B17" s="60">
        <v>16565516.199999999</v>
      </c>
      <c r="C17" s="60"/>
      <c r="D17" s="60">
        <v>12104876</v>
      </c>
      <c r="E17" s="60"/>
      <c r="F17" s="1">
        <f t="shared" si="0"/>
        <v>28670392.199999999</v>
      </c>
    </row>
    <row r="18" spans="1:6" x14ac:dyDescent="0.25">
      <c r="A18" s="52" t="s">
        <v>98</v>
      </c>
      <c r="B18" s="60">
        <v>40540203.340000004</v>
      </c>
      <c r="C18" s="60"/>
      <c r="D18" s="60">
        <v>26111938.030000001</v>
      </c>
      <c r="E18" s="60"/>
      <c r="F18" s="1">
        <f t="shared" si="0"/>
        <v>66652141.370000005</v>
      </c>
    </row>
    <row r="19" spans="1:6" x14ac:dyDescent="0.25">
      <c r="A19" s="52" t="s">
        <v>99</v>
      </c>
      <c r="B19" s="60">
        <v>776286.54</v>
      </c>
      <c r="C19" s="60"/>
      <c r="D19" s="60">
        <v>503182.5</v>
      </c>
      <c r="E19" s="60"/>
      <c r="F19" s="1">
        <f t="shared" si="0"/>
        <v>1279469.04</v>
      </c>
    </row>
    <row r="20" spans="1:6" x14ac:dyDescent="0.25">
      <c r="A20" s="52" t="s">
        <v>100</v>
      </c>
      <c r="B20" s="60">
        <v>77270</v>
      </c>
      <c r="C20" s="60"/>
      <c r="D20" s="60">
        <v>43452</v>
      </c>
      <c r="E20" s="62"/>
      <c r="F20" s="1">
        <f t="shared" si="0"/>
        <v>120722</v>
      </c>
    </row>
    <row r="21" spans="1:6" x14ac:dyDescent="0.25">
      <c r="A21" s="52" t="s">
        <v>101</v>
      </c>
      <c r="B21" s="60">
        <v>239435.6</v>
      </c>
      <c r="C21" s="60"/>
      <c r="D21" s="60">
        <v>13710</v>
      </c>
      <c r="E21" s="1"/>
      <c r="F21" s="1">
        <f t="shared" si="0"/>
        <v>253145.60000000001</v>
      </c>
    </row>
    <row r="22" spans="1:6" x14ac:dyDescent="0.25">
      <c r="A22" s="61" t="s">
        <v>67</v>
      </c>
      <c r="B22" s="62">
        <f>SUM(B14:B21)</f>
        <v>59453018.640000001</v>
      </c>
      <c r="C22" s="62">
        <f t="shared" ref="C22:E22" si="1">SUM(C14:C21)</f>
        <v>0</v>
      </c>
      <c r="D22" s="62">
        <f t="shared" si="1"/>
        <v>38782558.530000001</v>
      </c>
      <c r="E22" s="62">
        <f t="shared" si="1"/>
        <v>0</v>
      </c>
      <c r="F22" s="62">
        <f>SUM(F14:F21)</f>
        <v>98235577.170000002</v>
      </c>
    </row>
  </sheetData>
  <mergeCells count="16">
    <mergeCell ref="D9:E9"/>
    <mergeCell ref="D10:E10"/>
    <mergeCell ref="D11:E11"/>
    <mergeCell ref="D12:E12"/>
    <mergeCell ref="B12:C12"/>
    <mergeCell ref="B11:C11"/>
    <mergeCell ref="A1:C1"/>
    <mergeCell ref="A2:C2"/>
    <mergeCell ref="A3:C3"/>
    <mergeCell ref="A4:C4"/>
    <mergeCell ref="A5:C5"/>
    <mergeCell ref="A6:C6"/>
    <mergeCell ref="A7:C7"/>
    <mergeCell ref="A8:C8"/>
    <mergeCell ref="B9:C9"/>
    <mergeCell ref="B10:C1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453C9-A735-4763-B9C5-7D4E9BFE0AC2}">
  <dimension ref="A1:C16"/>
  <sheetViews>
    <sheetView workbookViewId="0">
      <selection activeCell="B17" sqref="B17"/>
    </sheetView>
  </sheetViews>
  <sheetFormatPr defaultRowHeight="15" x14ac:dyDescent="0.25"/>
  <cols>
    <col min="1" max="1" width="38.28515625" bestFit="1" customWidth="1"/>
    <col min="2" max="2" width="13.7109375" style="1" bestFit="1" customWidth="1"/>
    <col min="3" max="3" width="5.7109375" bestFit="1" customWidth="1"/>
  </cols>
  <sheetData>
    <row r="1" spans="1:3" ht="15.75" x14ac:dyDescent="0.25">
      <c r="A1" s="128" t="s">
        <v>86</v>
      </c>
      <c r="B1" s="128"/>
      <c r="C1" s="128"/>
    </row>
    <row r="2" spans="1:3" x14ac:dyDescent="0.25">
      <c r="A2" s="124" t="s">
        <v>87</v>
      </c>
      <c r="B2" s="124"/>
      <c r="C2" s="124"/>
    </row>
    <row r="3" spans="1:3" x14ac:dyDescent="0.25">
      <c r="A3" s="124" t="s">
        <v>88</v>
      </c>
      <c r="B3" s="124"/>
      <c r="C3" s="124"/>
    </row>
    <row r="4" spans="1:3" x14ac:dyDescent="0.25">
      <c r="A4" s="124" t="s">
        <v>89</v>
      </c>
      <c r="B4" s="124"/>
      <c r="C4" s="124"/>
    </row>
    <row r="5" spans="1:3" x14ac:dyDescent="0.25">
      <c r="A5" s="129" t="s">
        <v>90</v>
      </c>
      <c r="B5" s="129"/>
      <c r="C5" s="129"/>
    </row>
    <row r="6" spans="1:3" ht="15.75" x14ac:dyDescent="0.25">
      <c r="A6" s="123" t="s">
        <v>102</v>
      </c>
      <c r="B6" s="123"/>
      <c r="C6" s="123"/>
    </row>
    <row r="7" spans="1:3" x14ac:dyDescent="0.25">
      <c r="A7" s="124" t="s">
        <v>63</v>
      </c>
      <c r="B7" s="124"/>
      <c r="C7" s="124"/>
    </row>
    <row r="8" spans="1:3" x14ac:dyDescent="0.25">
      <c r="A8" s="124" t="s">
        <v>92</v>
      </c>
      <c r="B8" s="124"/>
      <c r="C8" s="124"/>
    </row>
    <row r="9" spans="1:3" x14ac:dyDescent="0.25">
      <c r="A9" s="65" t="s">
        <v>64</v>
      </c>
      <c r="B9" s="125" t="s">
        <v>102</v>
      </c>
      <c r="C9" s="125"/>
    </row>
    <row r="10" spans="1:3" x14ac:dyDescent="0.25">
      <c r="A10" s="63" t="s">
        <v>64</v>
      </c>
      <c r="B10" s="126" t="s">
        <v>86</v>
      </c>
      <c r="C10" s="127"/>
    </row>
    <row r="11" spans="1:3" x14ac:dyDescent="0.25">
      <c r="A11" s="66" t="s">
        <v>1</v>
      </c>
      <c r="B11" s="130" t="s">
        <v>145</v>
      </c>
      <c r="C11" s="131"/>
    </row>
    <row r="12" spans="1:3" x14ac:dyDescent="0.25">
      <c r="A12" s="66" t="s">
        <v>64</v>
      </c>
      <c r="B12" s="132" t="s">
        <v>93</v>
      </c>
      <c r="C12" s="133"/>
    </row>
    <row r="13" spans="1:3" x14ac:dyDescent="0.25">
      <c r="A13" s="67" t="s">
        <v>64</v>
      </c>
      <c r="B13" s="68" t="s">
        <v>65</v>
      </c>
      <c r="C13" s="83" t="s">
        <v>66</v>
      </c>
    </row>
    <row r="14" spans="1:3" x14ac:dyDescent="0.25">
      <c r="A14" s="52" t="s">
        <v>118</v>
      </c>
      <c r="B14" s="60">
        <v>1401427.14</v>
      </c>
      <c r="C14" s="84"/>
    </row>
    <row r="15" spans="1:3" x14ac:dyDescent="0.25">
      <c r="A15" s="52" t="s">
        <v>118</v>
      </c>
      <c r="B15" s="60">
        <v>303878.59999999998</v>
      </c>
      <c r="C15" s="84"/>
    </row>
    <row r="16" spans="1:3" x14ac:dyDescent="0.25">
      <c r="A16" s="61" t="s">
        <v>67</v>
      </c>
      <c r="B16" s="62">
        <f>SUM(B14:B15)</f>
        <v>1705305.7399999998</v>
      </c>
      <c r="C16" s="85"/>
    </row>
  </sheetData>
  <mergeCells count="12">
    <mergeCell ref="B12:C12"/>
    <mergeCell ref="A1:C1"/>
    <mergeCell ref="A2:C2"/>
    <mergeCell ref="A3:C3"/>
    <mergeCell ref="A4:C4"/>
    <mergeCell ref="A5:C5"/>
    <mergeCell ref="A6:C6"/>
    <mergeCell ref="A7:C7"/>
    <mergeCell ref="A8:C8"/>
    <mergeCell ref="B9:C9"/>
    <mergeCell ref="B10:C10"/>
    <mergeCell ref="B11:C1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8A44B-FCE5-4380-B11E-A7E69E5E8496}">
  <dimension ref="A1:F40"/>
  <sheetViews>
    <sheetView topLeftCell="A5" workbookViewId="0">
      <selection activeCell="G39" sqref="G39"/>
    </sheetView>
  </sheetViews>
  <sheetFormatPr defaultRowHeight="15" x14ac:dyDescent="0.25"/>
  <cols>
    <col min="1" max="1" width="38.28515625" bestFit="1" customWidth="1"/>
    <col min="2" max="2" width="13.7109375" style="1" bestFit="1" customWidth="1"/>
    <col min="3" max="3" width="5.7109375" bestFit="1" customWidth="1"/>
    <col min="4" max="4" width="13.7109375" style="1" bestFit="1" customWidth="1"/>
    <col min="6" max="6" width="13.7109375" bestFit="1" customWidth="1"/>
  </cols>
  <sheetData>
    <row r="1" spans="1:6" ht="15.75" x14ac:dyDescent="0.25">
      <c r="A1" s="128" t="s">
        <v>86</v>
      </c>
      <c r="B1" s="128"/>
      <c r="C1" s="128"/>
    </row>
    <row r="2" spans="1:6" x14ac:dyDescent="0.25">
      <c r="A2" s="124" t="s">
        <v>87</v>
      </c>
      <c r="B2" s="124"/>
      <c r="C2" s="124"/>
    </row>
    <row r="3" spans="1:6" x14ac:dyDescent="0.25">
      <c r="A3" s="124" t="s">
        <v>88</v>
      </c>
      <c r="B3" s="124"/>
      <c r="C3" s="124"/>
    </row>
    <row r="4" spans="1:6" x14ac:dyDescent="0.25">
      <c r="A4" s="124" t="s">
        <v>89</v>
      </c>
      <c r="B4" s="124"/>
      <c r="C4" s="124"/>
    </row>
    <row r="5" spans="1:6" x14ac:dyDescent="0.25">
      <c r="A5" s="129" t="s">
        <v>90</v>
      </c>
      <c r="B5" s="129"/>
      <c r="C5" s="129"/>
    </row>
    <row r="6" spans="1:6" ht="15.75" x14ac:dyDescent="0.25">
      <c r="A6" s="123" t="s">
        <v>102</v>
      </c>
      <c r="B6" s="123"/>
      <c r="C6" s="123"/>
    </row>
    <row r="7" spans="1:6" x14ac:dyDescent="0.25">
      <c r="A7" s="124" t="s">
        <v>63</v>
      </c>
      <c r="B7" s="124"/>
      <c r="C7" s="124"/>
    </row>
    <row r="8" spans="1:6" x14ac:dyDescent="0.25">
      <c r="A8" s="124" t="s">
        <v>92</v>
      </c>
      <c r="B8" s="124"/>
      <c r="C8" s="124"/>
    </row>
    <row r="9" spans="1:6" x14ac:dyDescent="0.25">
      <c r="A9" s="65" t="s">
        <v>64</v>
      </c>
      <c r="B9" s="125" t="s">
        <v>102</v>
      </c>
      <c r="C9" s="125"/>
      <c r="D9" s="136" t="s">
        <v>102</v>
      </c>
      <c r="E9" s="136"/>
    </row>
    <row r="10" spans="1:6" x14ac:dyDescent="0.25">
      <c r="A10" s="63" t="s">
        <v>64</v>
      </c>
      <c r="B10" s="126" t="s">
        <v>86</v>
      </c>
      <c r="C10" s="127"/>
      <c r="D10" s="137" t="s">
        <v>86</v>
      </c>
      <c r="E10" s="138"/>
    </row>
    <row r="11" spans="1:6" x14ac:dyDescent="0.25">
      <c r="A11" s="66" t="s">
        <v>1</v>
      </c>
      <c r="B11" s="130" t="s">
        <v>92</v>
      </c>
      <c r="C11" s="131"/>
      <c r="D11" s="139" t="s">
        <v>144</v>
      </c>
      <c r="E11" s="140"/>
    </row>
    <row r="12" spans="1:6" x14ac:dyDescent="0.25">
      <c r="A12" s="66" t="s">
        <v>64</v>
      </c>
      <c r="B12" s="132" t="s">
        <v>93</v>
      </c>
      <c r="C12" s="133"/>
      <c r="D12" s="134" t="s">
        <v>93</v>
      </c>
      <c r="E12" s="135"/>
    </row>
    <row r="13" spans="1:6" x14ac:dyDescent="0.25">
      <c r="A13" s="67" t="s">
        <v>64</v>
      </c>
      <c r="B13" s="68" t="s">
        <v>65</v>
      </c>
      <c r="C13" s="83" t="s">
        <v>66</v>
      </c>
      <c r="D13" s="68" t="s">
        <v>65</v>
      </c>
      <c r="E13" s="68" t="s">
        <v>66</v>
      </c>
      <c r="F13" s="100" t="s">
        <v>31</v>
      </c>
    </row>
    <row r="14" spans="1:6" x14ac:dyDescent="0.25">
      <c r="A14" s="52" t="s">
        <v>103</v>
      </c>
      <c r="B14" s="60">
        <v>48300</v>
      </c>
      <c r="C14" s="84"/>
      <c r="D14" s="1">
        <v>0</v>
      </c>
      <c r="F14" s="2">
        <f>B14+D14</f>
        <v>48300</v>
      </c>
    </row>
    <row r="15" spans="1:6" x14ac:dyDescent="0.25">
      <c r="A15" s="52" t="s">
        <v>105</v>
      </c>
      <c r="B15" s="60">
        <v>347993.53</v>
      </c>
      <c r="C15" s="84"/>
      <c r="D15" s="60">
        <v>22487.79</v>
      </c>
      <c r="E15" s="60"/>
      <c r="F15" s="2">
        <f t="shared" ref="F15:F38" si="0">B15+D15</f>
        <v>370481.32</v>
      </c>
    </row>
    <row r="16" spans="1:6" x14ac:dyDescent="0.25">
      <c r="A16" s="52" t="s">
        <v>107</v>
      </c>
      <c r="B16" s="60">
        <v>354000</v>
      </c>
      <c r="C16" s="84"/>
      <c r="D16" s="1">
        <v>0</v>
      </c>
      <c r="F16" s="2">
        <f t="shared" si="0"/>
        <v>354000</v>
      </c>
    </row>
    <row r="17" spans="1:6" x14ac:dyDescent="0.25">
      <c r="A17" s="52" t="s">
        <v>108</v>
      </c>
      <c r="B17" s="60">
        <v>9672</v>
      </c>
      <c r="C17" s="84"/>
      <c r="D17" s="60">
        <v>51659.6</v>
      </c>
      <c r="E17" s="60"/>
      <c r="F17" s="2">
        <f t="shared" si="0"/>
        <v>61331.6</v>
      </c>
    </row>
    <row r="18" spans="1:6" x14ac:dyDescent="0.25">
      <c r="A18" s="52" t="s">
        <v>109</v>
      </c>
      <c r="B18" s="60">
        <v>340480</v>
      </c>
      <c r="C18" s="84"/>
      <c r="D18" s="60">
        <v>271750</v>
      </c>
      <c r="E18" s="60"/>
      <c r="F18" s="2">
        <f t="shared" si="0"/>
        <v>612230</v>
      </c>
    </row>
    <row r="19" spans="1:6" x14ac:dyDescent="0.25">
      <c r="A19" s="52" t="s">
        <v>110</v>
      </c>
      <c r="B19" s="60">
        <v>41090</v>
      </c>
      <c r="C19" s="84"/>
      <c r="D19" s="60">
        <v>19190</v>
      </c>
      <c r="E19" s="60"/>
      <c r="F19" s="2">
        <f t="shared" si="0"/>
        <v>60280</v>
      </c>
    </row>
    <row r="20" spans="1:6" x14ac:dyDescent="0.25">
      <c r="A20" s="52" t="s">
        <v>111</v>
      </c>
      <c r="B20" s="60">
        <v>2700</v>
      </c>
      <c r="C20" s="84"/>
      <c r="D20" s="60">
        <v>0</v>
      </c>
      <c r="F20" s="2">
        <f t="shared" si="0"/>
        <v>2700</v>
      </c>
    </row>
    <row r="21" spans="1:6" x14ac:dyDescent="0.25">
      <c r="A21" s="52" t="s">
        <v>112</v>
      </c>
      <c r="B21" s="60">
        <v>74414</v>
      </c>
      <c r="C21" s="84"/>
      <c r="D21" s="60">
        <v>19207</v>
      </c>
      <c r="E21" s="60"/>
      <c r="F21" s="2">
        <f t="shared" si="0"/>
        <v>93621</v>
      </c>
    </row>
    <row r="22" spans="1:6" x14ac:dyDescent="0.25">
      <c r="A22" s="52" t="s">
        <v>113</v>
      </c>
      <c r="B22" s="60">
        <v>123900</v>
      </c>
      <c r="C22" s="84"/>
      <c r="D22" s="60">
        <v>0</v>
      </c>
      <c r="F22" s="2">
        <f t="shared" si="0"/>
        <v>123900</v>
      </c>
    </row>
    <row r="23" spans="1:6" x14ac:dyDescent="0.25">
      <c r="A23" s="52" t="s">
        <v>114</v>
      </c>
      <c r="B23" s="60">
        <v>24833.26</v>
      </c>
      <c r="C23" s="84"/>
      <c r="D23" s="60">
        <v>66617.64</v>
      </c>
      <c r="E23" s="60"/>
      <c r="F23" s="2">
        <f t="shared" si="0"/>
        <v>91450.9</v>
      </c>
    </row>
    <row r="24" spans="1:6" x14ac:dyDescent="0.25">
      <c r="A24" s="52" t="s">
        <v>115</v>
      </c>
      <c r="B24" s="60">
        <v>230379.3</v>
      </c>
      <c r="C24" s="84"/>
      <c r="D24" s="60">
        <v>73906</v>
      </c>
      <c r="E24" s="60"/>
      <c r="F24" s="2">
        <f t="shared" si="0"/>
        <v>304285.3</v>
      </c>
    </row>
    <row r="25" spans="1:6" x14ac:dyDescent="0.25">
      <c r="A25" s="52" t="s">
        <v>116</v>
      </c>
      <c r="B25" s="60">
        <v>146437</v>
      </c>
      <c r="C25" s="84"/>
      <c r="D25" s="60">
        <v>80191</v>
      </c>
      <c r="E25" s="60"/>
      <c r="F25" s="2">
        <f t="shared" si="0"/>
        <v>226628</v>
      </c>
    </row>
    <row r="26" spans="1:6" x14ac:dyDescent="0.25">
      <c r="A26" s="52" t="s">
        <v>117</v>
      </c>
      <c r="B26" s="60">
        <v>69588.399999999994</v>
      </c>
      <c r="C26" s="84"/>
      <c r="D26" s="60">
        <v>80500</v>
      </c>
      <c r="E26" s="60"/>
      <c r="F26" s="2">
        <f t="shared" si="0"/>
        <v>150088.4</v>
      </c>
    </row>
    <row r="27" spans="1:6" x14ac:dyDescent="0.25">
      <c r="A27" s="52" t="s">
        <v>119</v>
      </c>
      <c r="B27" s="60">
        <v>750</v>
      </c>
      <c r="C27" s="84"/>
      <c r="D27" s="60">
        <v>0</v>
      </c>
      <c r="F27" s="2">
        <f t="shared" si="0"/>
        <v>750</v>
      </c>
    </row>
    <row r="28" spans="1:6" x14ac:dyDescent="0.25">
      <c r="A28" s="52" t="s">
        <v>120</v>
      </c>
      <c r="B28" s="60">
        <v>17259</v>
      </c>
      <c r="C28" s="84"/>
      <c r="D28" s="60">
        <v>8000</v>
      </c>
      <c r="E28" s="60"/>
      <c r="F28" s="2">
        <f t="shared" si="0"/>
        <v>25259</v>
      </c>
    </row>
    <row r="29" spans="1:6" x14ac:dyDescent="0.25">
      <c r="A29" s="52" t="s">
        <v>121</v>
      </c>
      <c r="B29" s="60">
        <v>29920.6</v>
      </c>
      <c r="C29" s="84"/>
      <c r="D29" s="60">
        <v>5094.3999999999996</v>
      </c>
      <c r="E29" s="60"/>
      <c r="F29" s="2">
        <f t="shared" si="0"/>
        <v>35015</v>
      </c>
    </row>
    <row r="30" spans="1:6" x14ac:dyDescent="0.25">
      <c r="A30" s="52" t="s">
        <v>122</v>
      </c>
      <c r="B30" s="60">
        <v>5.13</v>
      </c>
      <c r="C30" s="84"/>
      <c r="D30" s="60">
        <v>1.32</v>
      </c>
      <c r="E30" s="60"/>
      <c r="F30" s="2">
        <f t="shared" si="0"/>
        <v>6.45</v>
      </c>
    </row>
    <row r="31" spans="1:6" x14ac:dyDescent="0.25">
      <c r="A31" s="52" t="s">
        <v>123</v>
      </c>
      <c r="B31" s="60">
        <v>3978935</v>
      </c>
      <c r="C31" s="84"/>
      <c r="D31" s="60">
        <v>1769025</v>
      </c>
      <c r="E31" s="60"/>
      <c r="F31" s="2">
        <f t="shared" si="0"/>
        <v>5747960</v>
      </c>
    </row>
    <row r="32" spans="1:6" x14ac:dyDescent="0.25">
      <c r="A32" s="52" t="s">
        <v>124</v>
      </c>
      <c r="B32" s="60">
        <v>286400</v>
      </c>
      <c r="C32" s="84"/>
      <c r="D32" s="60">
        <v>192000</v>
      </c>
      <c r="E32" s="60"/>
      <c r="F32" s="2">
        <f t="shared" si="0"/>
        <v>478400</v>
      </c>
    </row>
    <row r="33" spans="1:6" x14ac:dyDescent="0.25">
      <c r="A33" s="52" t="s">
        <v>125</v>
      </c>
      <c r="B33" s="60">
        <v>300000</v>
      </c>
      <c r="C33" s="84"/>
      <c r="D33" s="60">
        <v>0</v>
      </c>
      <c r="F33" s="2">
        <f t="shared" si="0"/>
        <v>300000</v>
      </c>
    </row>
    <row r="34" spans="1:6" x14ac:dyDescent="0.25">
      <c r="A34" s="52" t="s">
        <v>126</v>
      </c>
      <c r="B34" s="60">
        <v>3600</v>
      </c>
      <c r="C34" s="84"/>
      <c r="D34" s="60">
        <v>0</v>
      </c>
      <c r="F34" s="2">
        <f t="shared" si="0"/>
        <v>3600</v>
      </c>
    </row>
    <row r="35" spans="1:6" x14ac:dyDescent="0.25">
      <c r="A35" s="52" t="s">
        <v>127</v>
      </c>
      <c r="B35" s="60">
        <v>10123</v>
      </c>
      <c r="C35" s="84"/>
      <c r="D35" s="60">
        <v>6825</v>
      </c>
      <c r="E35" s="60"/>
      <c r="F35" s="2">
        <f t="shared" si="0"/>
        <v>16948</v>
      </c>
    </row>
    <row r="36" spans="1:6" x14ac:dyDescent="0.25">
      <c r="A36" s="52" t="s">
        <v>128</v>
      </c>
      <c r="B36" s="60">
        <v>11590</v>
      </c>
      <c r="C36" s="84"/>
      <c r="D36" s="60">
        <v>28456</v>
      </c>
      <c r="E36" s="60"/>
      <c r="F36" s="2">
        <f t="shared" si="0"/>
        <v>40046</v>
      </c>
    </row>
    <row r="37" spans="1:6" x14ac:dyDescent="0.25">
      <c r="A37" s="52" t="s">
        <v>129</v>
      </c>
      <c r="B37" s="60">
        <v>14471</v>
      </c>
      <c r="C37" s="84"/>
      <c r="D37" s="60">
        <v>5703</v>
      </c>
      <c r="E37" s="60"/>
      <c r="F37" s="2">
        <f t="shared" si="0"/>
        <v>20174</v>
      </c>
    </row>
    <row r="38" spans="1:6" x14ac:dyDescent="0.25">
      <c r="A38" s="52" t="s">
        <v>148</v>
      </c>
      <c r="B38" s="60"/>
      <c r="C38" s="84"/>
      <c r="D38" s="60">
        <f>1416000+327221</f>
        <v>1743221</v>
      </c>
      <c r="E38" s="60"/>
      <c r="F38" s="2">
        <f t="shared" si="0"/>
        <v>1743221</v>
      </c>
    </row>
    <row r="39" spans="1:6" x14ac:dyDescent="0.25">
      <c r="A39" s="52" t="s">
        <v>130</v>
      </c>
      <c r="B39" s="60">
        <v>7822</v>
      </c>
      <c r="C39" s="84"/>
      <c r="D39" s="60">
        <v>0</v>
      </c>
      <c r="F39" s="2">
        <f t="shared" ref="F39" si="1">B39+D39</f>
        <v>7822</v>
      </c>
    </row>
    <row r="40" spans="1:6" x14ac:dyDescent="0.25">
      <c r="A40" s="61" t="s">
        <v>67</v>
      </c>
      <c r="B40" s="62">
        <f>SUM(B14:B39)</f>
        <v>6474663.2199999997</v>
      </c>
      <c r="C40" s="62">
        <f t="shared" ref="C40:F40" si="2">SUM(C14:C39)</f>
        <v>0</v>
      </c>
      <c r="D40" s="62">
        <f t="shared" si="2"/>
        <v>4443834.75</v>
      </c>
      <c r="E40" s="62">
        <f t="shared" si="2"/>
        <v>0</v>
      </c>
      <c r="F40" s="62">
        <f t="shared" si="2"/>
        <v>10918497.969999999</v>
      </c>
    </row>
  </sheetData>
  <mergeCells count="16">
    <mergeCell ref="D12:E12"/>
    <mergeCell ref="D9:E9"/>
    <mergeCell ref="D10:E10"/>
    <mergeCell ref="D11:E11"/>
    <mergeCell ref="B12:C12"/>
    <mergeCell ref="B11:C11"/>
    <mergeCell ref="A1:C1"/>
    <mergeCell ref="A2:C2"/>
    <mergeCell ref="A3:C3"/>
    <mergeCell ref="A4:C4"/>
    <mergeCell ref="A5:C5"/>
    <mergeCell ref="A6:C6"/>
    <mergeCell ref="A7:C7"/>
    <mergeCell ref="A8:C8"/>
    <mergeCell ref="B9:C9"/>
    <mergeCell ref="B10:C10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F9A66-339C-4D6B-9712-634A8D25F311}">
  <dimension ref="A1:C19"/>
  <sheetViews>
    <sheetView topLeftCell="A6" workbookViewId="0">
      <selection activeCell="E21" sqref="E21"/>
    </sheetView>
  </sheetViews>
  <sheetFormatPr defaultRowHeight="15" x14ac:dyDescent="0.25"/>
  <cols>
    <col min="1" max="1" width="38.28515625" bestFit="1" customWidth="1"/>
    <col min="2" max="2" width="13.7109375" style="1" bestFit="1" customWidth="1"/>
    <col min="3" max="3" width="5.7109375" bestFit="1" customWidth="1"/>
  </cols>
  <sheetData>
    <row r="1" spans="1:3" ht="15.75" x14ac:dyDescent="0.25">
      <c r="A1" s="128" t="s">
        <v>86</v>
      </c>
      <c r="B1" s="128"/>
      <c r="C1" s="128"/>
    </row>
    <row r="2" spans="1:3" x14ac:dyDescent="0.25">
      <c r="A2" s="124" t="s">
        <v>87</v>
      </c>
      <c r="B2" s="124"/>
      <c r="C2" s="124"/>
    </row>
    <row r="3" spans="1:3" x14ac:dyDescent="0.25">
      <c r="A3" s="124" t="s">
        <v>88</v>
      </c>
      <c r="B3" s="124"/>
      <c r="C3" s="124"/>
    </row>
    <row r="4" spans="1:3" x14ac:dyDescent="0.25">
      <c r="A4" s="124" t="s">
        <v>89</v>
      </c>
      <c r="B4" s="124"/>
      <c r="C4" s="124"/>
    </row>
    <row r="5" spans="1:3" x14ac:dyDescent="0.25">
      <c r="A5" s="129" t="s">
        <v>90</v>
      </c>
      <c r="B5" s="129"/>
      <c r="C5" s="129"/>
    </row>
    <row r="6" spans="1:3" ht="15.75" x14ac:dyDescent="0.25">
      <c r="A6" s="123" t="s">
        <v>102</v>
      </c>
      <c r="B6" s="123"/>
      <c r="C6" s="123"/>
    </row>
    <row r="7" spans="1:3" x14ac:dyDescent="0.25">
      <c r="A7" s="124" t="s">
        <v>63</v>
      </c>
      <c r="B7" s="124"/>
      <c r="C7" s="124"/>
    </row>
    <row r="8" spans="1:3" x14ac:dyDescent="0.25">
      <c r="A8" s="124" t="s">
        <v>92</v>
      </c>
      <c r="B8" s="124"/>
      <c r="C8" s="124"/>
    </row>
    <row r="9" spans="1:3" x14ac:dyDescent="0.25">
      <c r="A9" s="65" t="s">
        <v>64</v>
      </c>
      <c r="B9" s="125" t="s">
        <v>102</v>
      </c>
      <c r="C9" s="125"/>
    </row>
    <row r="10" spans="1:3" x14ac:dyDescent="0.25">
      <c r="A10" s="63" t="s">
        <v>64</v>
      </c>
      <c r="B10" s="126" t="s">
        <v>86</v>
      </c>
      <c r="C10" s="127"/>
    </row>
    <row r="11" spans="1:3" x14ac:dyDescent="0.25">
      <c r="A11" s="66" t="s">
        <v>1</v>
      </c>
      <c r="B11" s="130" t="s">
        <v>146</v>
      </c>
      <c r="C11" s="131"/>
    </row>
    <row r="12" spans="1:3" x14ac:dyDescent="0.25">
      <c r="A12" s="66" t="s">
        <v>64</v>
      </c>
      <c r="B12" s="132" t="s">
        <v>93</v>
      </c>
      <c r="C12" s="133"/>
    </row>
    <row r="13" spans="1:3" x14ac:dyDescent="0.25">
      <c r="A13" s="67" t="s">
        <v>64</v>
      </c>
      <c r="B13" s="68" t="s">
        <v>65</v>
      </c>
      <c r="C13" s="83" t="s">
        <v>66</v>
      </c>
    </row>
    <row r="14" spans="1:3" x14ac:dyDescent="0.25">
      <c r="A14" s="52" t="s">
        <v>104</v>
      </c>
      <c r="B14" s="60">
        <v>660800</v>
      </c>
      <c r="C14" s="84"/>
    </row>
    <row r="15" spans="1:3" x14ac:dyDescent="0.25">
      <c r="A15" s="52" t="s">
        <v>106</v>
      </c>
      <c r="B15" s="60">
        <v>1671917</v>
      </c>
      <c r="C15" s="84"/>
    </row>
    <row r="16" spans="1:3" x14ac:dyDescent="0.25">
      <c r="A16" s="52" t="s">
        <v>106</v>
      </c>
      <c r="B16" s="60">
        <v>7334684</v>
      </c>
      <c r="C16" s="84"/>
    </row>
    <row r="17" spans="1:3" x14ac:dyDescent="0.25">
      <c r="A17" s="52" t="s">
        <v>147</v>
      </c>
      <c r="B17" s="60">
        <v>254700</v>
      </c>
      <c r="C17" s="84"/>
    </row>
    <row r="18" spans="1:3" x14ac:dyDescent="0.25">
      <c r="A18" s="52"/>
      <c r="B18" s="60"/>
      <c r="C18" s="84"/>
    </row>
    <row r="19" spans="1:3" x14ac:dyDescent="0.25">
      <c r="A19" s="61" t="s">
        <v>67</v>
      </c>
      <c r="B19" s="62">
        <f>SUM(B14:B18)</f>
        <v>9922101</v>
      </c>
      <c r="C19" s="85"/>
    </row>
  </sheetData>
  <mergeCells count="12">
    <mergeCell ref="B12:C12"/>
    <mergeCell ref="A1:C1"/>
    <mergeCell ref="A2:C2"/>
    <mergeCell ref="A3:C3"/>
    <mergeCell ref="A4:C4"/>
    <mergeCell ref="A5:C5"/>
    <mergeCell ref="A6:C6"/>
    <mergeCell ref="A7:C7"/>
    <mergeCell ref="A8:C8"/>
    <mergeCell ref="B9:C9"/>
    <mergeCell ref="B10:C10"/>
    <mergeCell ref="B11:C1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A94DA-6039-4C89-BE2F-AE82B37098D5}">
  <dimension ref="A1:C14"/>
  <sheetViews>
    <sheetView workbookViewId="0">
      <selection activeCell="C9" sqref="C9"/>
    </sheetView>
  </sheetViews>
  <sheetFormatPr defaultRowHeight="15" x14ac:dyDescent="0.25"/>
  <cols>
    <col min="1" max="1" width="6.85546875" bestFit="1" customWidth="1"/>
    <col min="2" max="2" width="7.28515625" bestFit="1" customWidth="1"/>
    <col min="3" max="3" width="16.5703125" style="1" bestFit="1" customWidth="1"/>
  </cols>
  <sheetData>
    <row r="1" spans="1:3" x14ac:dyDescent="0.25">
      <c r="A1" t="s">
        <v>20</v>
      </c>
      <c r="B1" t="s">
        <v>32</v>
      </c>
      <c r="C1" s="1" t="s">
        <v>33</v>
      </c>
    </row>
    <row r="2" spans="1:3" x14ac:dyDescent="0.25">
      <c r="A2">
        <v>1</v>
      </c>
      <c r="B2" s="48">
        <v>45473</v>
      </c>
      <c r="C2" s="101">
        <v>19973</v>
      </c>
    </row>
    <row r="3" spans="1:3" x14ac:dyDescent="0.25">
      <c r="A3">
        <v>2</v>
      </c>
      <c r="B3" s="48">
        <v>45504</v>
      </c>
      <c r="C3" s="101">
        <v>309781</v>
      </c>
    </row>
    <row r="4" spans="1:3" x14ac:dyDescent="0.25">
      <c r="A4">
        <v>3</v>
      </c>
      <c r="B4" s="48">
        <v>45535</v>
      </c>
      <c r="C4" s="101">
        <v>312978</v>
      </c>
    </row>
    <row r="5" spans="1:3" x14ac:dyDescent="0.25">
      <c r="A5">
        <v>4</v>
      </c>
      <c r="B5" s="48">
        <v>45565</v>
      </c>
      <c r="C5" s="101">
        <v>289817</v>
      </c>
    </row>
    <row r="6" spans="1:3" x14ac:dyDescent="0.25">
      <c r="A6">
        <v>5</v>
      </c>
      <c r="B6" s="48">
        <v>45596</v>
      </c>
      <c r="C6" s="101">
        <v>259428</v>
      </c>
    </row>
    <row r="7" spans="1:3" x14ac:dyDescent="0.25">
      <c r="A7">
        <v>6</v>
      </c>
      <c r="B7" s="48">
        <v>45626</v>
      </c>
      <c r="C7" s="101">
        <v>231240</v>
      </c>
    </row>
    <row r="8" spans="1:3" x14ac:dyDescent="0.25">
      <c r="A8">
        <v>7</v>
      </c>
      <c r="B8" s="48">
        <v>45657</v>
      </c>
      <c r="C8" s="89">
        <v>208770</v>
      </c>
    </row>
    <row r="9" spans="1:3" x14ac:dyDescent="0.25">
      <c r="A9">
        <v>8</v>
      </c>
      <c r="B9" s="48">
        <v>45688</v>
      </c>
      <c r="C9" s="89"/>
    </row>
    <row r="10" spans="1:3" x14ac:dyDescent="0.25">
      <c r="A10">
        <v>9</v>
      </c>
      <c r="B10" s="48">
        <v>45716</v>
      </c>
      <c r="C10" s="89"/>
    </row>
    <row r="11" spans="1:3" x14ac:dyDescent="0.25">
      <c r="A11">
        <v>10</v>
      </c>
      <c r="B11" s="48">
        <v>45747</v>
      </c>
      <c r="C11" s="89"/>
    </row>
    <row r="12" spans="1:3" x14ac:dyDescent="0.25">
      <c r="A12">
        <v>11</v>
      </c>
      <c r="B12" s="48">
        <v>45777</v>
      </c>
      <c r="C12" s="89"/>
    </row>
    <row r="13" spans="1:3" x14ac:dyDescent="0.25">
      <c r="A13">
        <v>12</v>
      </c>
      <c r="B13" s="48">
        <v>45808</v>
      </c>
      <c r="C13" s="89"/>
    </row>
    <row r="14" spans="1:3" x14ac:dyDescent="0.25">
      <c r="C14" s="1">
        <f>SUM(C2:C8)</f>
        <v>1631987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97ED8-8C25-4E88-BD9F-DE42E42D3BDE}">
  <sheetPr>
    <pageSetUpPr fitToPage="1"/>
  </sheetPr>
  <dimension ref="A1:N1000"/>
  <sheetViews>
    <sheetView workbookViewId="0">
      <selection activeCell="G2" sqref="G2:H16"/>
    </sheetView>
  </sheetViews>
  <sheetFormatPr defaultColWidth="14.42578125" defaultRowHeight="15" customHeight="1" x14ac:dyDescent="0.25"/>
  <cols>
    <col min="1" max="1" width="3.85546875" style="50" customWidth="1"/>
    <col min="2" max="2" width="11.5703125" style="50" bestFit="1" customWidth="1"/>
    <col min="3" max="3" width="19.140625" style="50" customWidth="1"/>
    <col min="4" max="4" width="12.42578125" style="50" customWidth="1"/>
    <col min="5" max="5" width="9.7109375" style="50" bestFit="1" customWidth="1"/>
    <col min="6" max="6" width="14.7109375" style="50" bestFit="1" customWidth="1"/>
    <col min="7" max="7" width="10.140625" style="50" bestFit="1" customWidth="1"/>
    <col min="8" max="8" width="14.28515625" style="50" bestFit="1" customWidth="1"/>
    <col min="9" max="14" width="8.7109375" style="50" customWidth="1"/>
    <col min="15" max="16384" width="14.42578125" style="50"/>
  </cols>
  <sheetData>
    <row r="1" spans="1:14" ht="49.5" x14ac:dyDescent="0.25">
      <c r="A1" s="92" t="s">
        <v>20</v>
      </c>
      <c r="B1" s="92" t="s">
        <v>35</v>
      </c>
      <c r="C1" s="92" t="s">
        <v>36</v>
      </c>
      <c r="D1" s="93" t="s">
        <v>37</v>
      </c>
      <c r="E1" s="94" t="s">
        <v>38</v>
      </c>
      <c r="F1" s="94" t="s">
        <v>39</v>
      </c>
      <c r="G1" s="94" t="s">
        <v>134</v>
      </c>
      <c r="H1" s="94" t="s">
        <v>135</v>
      </c>
      <c r="I1" s="53"/>
      <c r="J1" s="53"/>
      <c r="K1" s="53"/>
      <c r="L1" s="53"/>
      <c r="M1" s="53"/>
      <c r="N1" s="53"/>
    </row>
    <row r="2" spans="1:14" ht="16.5" x14ac:dyDescent="0.3">
      <c r="A2" s="56">
        <v>1</v>
      </c>
      <c r="B2" s="56" t="s">
        <v>43</v>
      </c>
      <c r="C2" s="64">
        <v>1027.6769999999999</v>
      </c>
      <c r="D2" s="57">
        <f>C2</f>
        <v>1027.6769999999999</v>
      </c>
      <c r="E2" s="57">
        <v>27000</v>
      </c>
      <c r="F2" s="57">
        <f>C2*E2</f>
        <v>27747278.999999996</v>
      </c>
      <c r="G2" s="59">
        <v>0.65</v>
      </c>
      <c r="H2" s="58">
        <f t="shared" ref="H2:H22" si="0">F2*G2</f>
        <v>18035731.349999998</v>
      </c>
    </row>
    <row r="3" spans="1:14" ht="16.5" x14ac:dyDescent="0.3">
      <c r="A3" s="55">
        <v>2</v>
      </c>
      <c r="B3" s="56" t="s">
        <v>132</v>
      </c>
      <c r="C3" s="64">
        <v>670.399</v>
      </c>
      <c r="D3" s="57">
        <f t="shared" ref="D3:D16" si="1">C3</f>
        <v>670.399</v>
      </c>
      <c r="E3" s="57">
        <v>27000</v>
      </c>
      <c r="F3" s="57">
        <f t="shared" ref="F3:F13" si="2">C3*E3</f>
        <v>18100773</v>
      </c>
      <c r="G3" s="59">
        <v>0.6</v>
      </c>
      <c r="H3" s="58">
        <f t="shared" si="0"/>
        <v>10860463.799999999</v>
      </c>
    </row>
    <row r="4" spans="1:14" ht="16.5" x14ac:dyDescent="0.3">
      <c r="A4" s="56">
        <v>3</v>
      </c>
      <c r="B4" s="56" t="s">
        <v>44</v>
      </c>
      <c r="C4" s="64">
        <v>963.37099999999998</v>
      </c>
      <c r="D4" s="57">
        <f t="shared" si="1"/>
        <v>963.37099999999998</v>
      </c>
      <c r="E4" s="57">
        <v>27000</v>
      </c>
      <c r="F4" s="57">
        <f t="shared" si="2"/>
        <v>26011017</v>
      </c>
      <c r="G4" s="59">
        <v>0.5</v>
      </c>
      <c r="H4" s="58">
        <f t="shared" si="0"/>
        <v>13005508.5</v>
      </c>
    </row>
    <row r="5" spans="1:14" ht="16.5" x14ac:dyDescent="0.3">
      <c r="A5" s="55">
        <v>4</v>
      </c>
      <c r="B5" s="56" t="s">
        <v>45</v>
      </c>
      <c r="C5" s="64">
        <v>990.33</v>
      </c>
      <c r="D5" s="57">
        <f t="shared" si="1"/>
        <v>990.33</v>
      </c>
      <c r="E5" s="57">
        <v>27000</v>
      </c>
      <c r="F5" s="57">
        <f t="shared" si="2"/>
        <v>26738910</v>
      </c>
      <c r="G5" s="59">
        <v>0.5</v>
      </c>
      <c r="H5" s="58">
        <f t="shared" si="0"/>
        <v>13369455</v>
      </c>
    </row>
    <row r="6" spans="1:14" ht="16.5" x14ac:dyDescent="0.3">
      <c r="A6" s="56">
        <v>5</v>
      </c>
      <c r="B6" s="56" t="s">
        <v>46</v>
      </c>
      <c r="C6" s="64">
        <v>990.33</v>
      </c>
      <c r="D6" s="57">
        <f t="shared" si="1"/>
        <v>990.33</v>
      </c>
      <c r="E6" s="57">
        <v>27000</v>
      </c>
      <c r="F6" s="57">
        <f t="shared" si="2"/>
        <v>26738910</v>
      </c>
      <c r="G6" s="59">
        <v>0.5</v>
      </c>
      <c r="H6" s="58">
        <f t="shared" si="0"/>
        <v>13369455</v>
      </c>
    </row>
    <row r="7" spans="1:14" ht="16.5" x14ac:dyDescent="0.3">
      <c r="A7" s="55">
        <v>6</v>
      </c>
      <c r="B7" s="56" t="s">
        <v>47</v>
      </c>
      <c r="C7" s="64">
        <v>615.77</v>
      </c>
      <c r="D7" s="57">
        <f t="shared" si="1"/>
        <v>615.77</v>
      </c>
      <c r="E7" s="57">
        <v>27000</v>
      </c>
      <c r="F7" s="57">
        <f t="shared" si="2"/>
        <v>16625790</v>
      </c>
      <c r="G7" s="59">
        <v>0.6</v>
      </c>
      <c r="H7" s="58">
        <f t="shared" si="0"/>
        <v>9975474</v>
      </c>
    </row>
    <row r="8" spans="1:14" ht="16.5" x14ac:dyDescent="0.3">
      <c r="A8" s="56">
        <v>7</v>
      </c>
      <c r="B8" s="56" t="s">
        <v>48</v>
      </c>
      <c r="C8" s="64">
        <v>551.82500000000005</v>
      </c>
      <c r="D8" s="57">
        <f t="shared" si="1"/>
        <v>551.82500000000005</v>
      </c>
      <c r="E8" s="57">
        <v>27000</v>
      </c>
      <c r="F8" s="57">
        <f t="shared" si="2"/>
        <v>14899275.000000002</v>
      </c>
      <c r="G8" s="59">
        <v>0.7</v>
      </c>
      <c r="H8" s="58">
        <f t="shared" si="0"/>
        <v>10429492.5</v>
      </c>
    </row>
    <row r="9" spans="1:14" ht="16.5" x14ac:dyDescent="0.3">
      <c r="A9" s="55">
        <v>8</v>
      </c>
      <c r="B9" s="56" t="s">
        <v>49</v>
      </c>
      <c r="C9" s="64">
        <v>551.82500000000005</v>
      </c>
      <c r="D9" s="57">
        <f t="shared" si="1"/>
        <v>551.82500000000005</v>
      </c>
      <c r="E9" s="57">
        <v>27000</v>
      </c>
      <c r="F9" s="57">
        <f t="shared" si="2"/>
        <v>14899275.000000002</v>
      </c>
      <c r="G9" s="59">
        <v>0.7</v>
      </c>
      <c r="H9" s="58">
        <f t="shared" si="0"/>
        <v>10429492.5</v>
      </c>
    </row>
    <row r="10" spans="1:14" ht="16.5" x14ac:dyDescent="0.3">
      <c r="A10" s="56">
        <v>9</v>
      </c>
      <c r="B10" s="56" t="s">
        <v>50</v>
      </c>
      <c r="C10" s="64">
        <v>588.27499999999998</v>
      </c>
      <c r="D10" s="57">
        <f t="shared" si="1"/>
        <v>588.27499999999998</v>
      </c>
      <c r="E10" s="57">
        <v>27000</v>
      </c>
      <c r="F10" s="57">
        <f t="shared" si="2"/>
        <v>15883425</v>
      </c>
      <c r="G10" s="59">
        <v>0.64</v>
      </c>
      <c r="H10" s="58">
        <f t="shared" si="0"/>
        <v>10165392</v>
      </c>
    </row>
    <row r="11" spans="1:14" ht="16.5" x14ac:dyDescent="0.3">
      <c r="A11" s="55">
        <v>10</v>
      </c>
      <c r="B11" s="56" t="s">
        <v>51</v>
      </c>
      <c r="C11" s="64">
        <v>551.76499999999999</v>
      </c>
      <c r="D11" s="57">
        <f t="shared" si="1"/>
        <v>551.76499999999999</v>
      </c>
      <c r="E11" s="57">
        <v>27000</v>
      </c>
      <c r="F11" s="57">
        <f t="shared" si="2"/>
        <v>14897655</v>
      </c>
      <c r="G11" s="59">
        <v>0.6</v>
      </c>
      <c r="H11" s="58">
        <f t="shared" si="0"/>
        <v>8938593</v>
      </c>
    </row>
    <row r="12" spans="1:14" ht="16.5" x14ac:dyDescent="0.3">
      <c r="A12" s="56">
        <v>11</v>
      </c>
      <c r="B12" s="56" t="s">
        <v>52</v>
      </c>
      <c r="C12" s="64">
        <v>551.76499999999999</v>
      </c>
      <c r="D12" s="57">
        <f t="shared" si="1"/>
        <v>551.76499999999999</v>
      </c>
      <c r="E12" s="57">
        <v>27000</v>
      </c>
      <c r="F12" s="57">
        <f t="shared" si="2"/>
        <v>14897655</v>
      </c>
      <c r="G12" s="59">
        <v>0.6</v>
      </c>
      <c r="H12" s="58">
        <f t="shared" si="0"/>
        <v>8938593</v>
      </c>
    </row>
    <row r="13" spans="1:14" ht="16.5" x14ac:dyDescent="0.3">
      <c r="A13" s="55">
        <v>12</v>
      </c>
      <c r="B13" s="56" t="s">
        <v>53</v>
      </c>
      <c r="C13" s="64">
        <v>588.27800000000002</v>
      </c>
      <c r="D13" s="57">
        <f t="shared" si="1"/>
        <v>588.27800000000002</v>
      </c>
      <c r="E13" s="57">
        <v>27000</v>
      </c>
      <c r="F13" s="57">
        <f t="shared" si="2"/>
        <v>15883506</v>
      </c>
      <c r="G13" s="59">
        <v>0.6</v>
      </c>
      <c r="H13" s="58">
        <f t="shared" si="0"/>
        <v>9530103.5999999996</v>
      </c>
    </row>
    <row r="14" spans="1:14" ht="16.5" x14ac:dyDescent="0.3">
      <c r="A14" s="56">
        <v>13</v>
      </c>
      <c r="B14" s="56" t="s">
        <v>54</v>
      </c>
      <c r="C14" s="64">
        <v>551.76499999999999</v>
      </c>
      <c r="D14" s="57">
        <f t="shared" si="1"/>
        <v>551.76499999999999</v>
      </c>
      <c r="E14" s="57">
        <v>27000</v>
      </c>
      <c r="F14" s="57">
        <f t="shared" ref="F14:F22" si="3">C14*E14</f>
        <v>14897655</v>
      </c>
      <c r="G14" s="59">
        <v>0.5</v>
      </c>
      <c r="H14" s="58">
        <f t="shared" si="0"/>
        <v>7448827.5</v>
      </c>
    </row>
    <row r="15" spans="1:14" ht="16.5" x14ac:dyDescent="0.3">
      <c r="A15" s="55">
        <v>14</v>
      </c>
      <c r="B15" s="56" t="s">
        <v>55</v>
      </c>
      <c r="C15" s="64">
        <v>551.76499999999999</v>
      </c>
      <c r="D15" s="57">
        <f t="shared" si="1"/>
        <v>551.76499999999999</v>
      </c>
      <c r="E15" s="57">
        <v>27000</v>
      </c>
      <c r="F15" s="57">
        <f t="shared" si="3"/>
        <v>14897655</v>
      </c>
      <c r="G15" s="59">
        <v>0.5</v>
      </c>
      <c r="H15" s="58">
        <f t="shared" si="0"/>
        <v>7448827.5</v>
      </c>
    </row>
    <row r="16" spans="1:14" ht="16.5" x14ac:dyDescent="0.3">
      <c r="A16" s="56">
        <v>15</v>
      </c>
      <c r="B16" s="56" t="s">
        <v>56</v>
      </c>
      <c r="C16" s="64">
        <v>585.99</v>
      </c>
      <c r="D16" s="57">
        <f t="shared" si="1"/>
        <v>585.99</v>
      </c>
      <c r="E16" s="57">
        <v>27000</v>
      </c>
      <c r="F16" s="57">
        <f t="shared" si="3"/>
        <v>15821730</v>
      </c>
      <c r="G16" s="59">
        <v>0.4</v>
      </c>
      <c r="H16" s="58">
        <f t="shared" si="0"/>
        <v>6328692</v>
      </c>
    </row>
    <row r="17" spans="1:14" ht="16.5" x14ac:dyDescent="0.3">
      <c r="A17" s="55">
        <v>16</v>
      </c>
      <c r="B17" s="56" t="s">
        <v>57</v>
      </c>
      <c r="C17" s="64">
        <v>542.22699999999998</v>
      </c>
      <c r="D17" s="57"/>
      <c r="E17" s="57">
        <v>27000</v>
      </c>
      <c r="F17" s="57">
        <f t="shared" si="3"/>
        <v>14640129</v>
      </c>
      <c r="G17" s="59"/>
      <c r="H17" s="58">
        <f t="shared" si="0"/>
        <v>0</v>
      </c>
    </row>
    <row r="18" spans="1:14" ht="16.5" x14ac:dyDescent="0.3">
      <c r="A18" s="56">
        <v>17</v>
      </c>
      <c r="B18" s="56" t="s">
        <v>58</v>
      </c>
      <c r="C18" s="64">
        <v>410.13499999999999</v>
      </c>
      <c r="D18" s="57"/>
      <c r="E18" s="57">
        <v>27000</v>
      </c>
      <c r="F18" s="57">
        <f t="shared" si="3"/>
        <v>11073645</v>
      </c>
      <c r="G18" s="59"/>
      <c r="H18" s="58">
        <f t="shared" si="0"/>
        <v>0</v>
      </c>
    </row>
    <row r="19" spans="1:14" ht="16.5" x14ac:dyDescent="0.3">
      <c r="A19" s="55">
        <v>18</v>
      </c>
      <c r="B19" s="56" t="s">
        <v>59</v>
      </c>
      <c r="C19" s="64">
        <v>448.46800000000002</v>
      </c>
      <c r="D19" s="57"/>
      <c r="E19" s="57">
        <v>27000</v>
      </c>
      <c r="F19" s="57">
        <f t="shared" si="3"/>
        <v>12108636</v>
      </c>
      <c r="G19" s="59"/>
      <c r="H19" s="58">
        <f t="shared" si="0"/>
        <v>0</v>
      </c>
    </row>
    <row r="20" spans="1:14" ht="16.5" x14ac:dyDescent="0.3">
      <c r="A20" s="56">
        <v>19</v>
      </c>
      <c r="B20" s="56" t="s">
        <v>60</v>
      </c>
      <c r="C20" s="64">
        <v>411.95800000000003</v>
      </c>
      <c r="D20" s="57"/>
      <c r="E20" s="57">
        <v>27000</v>
      </c>
      <c r="F20" s="57">
        <f t="shared" si="3"/>
        <v>11122866</v>
      </c>
      <c r="G20" s="59"/>
      <c r="H20" s="58">
        <f t="shared" si="0"/>
        <v>0</v>
      </c>
    </row>
    <row r="21" spans="1:14" ht="16.5" x14ac:dyDescent="0.3">
      <c r="A21" s="55">
        <v>20</v>
      </c>
      <c r="B21" s="56" t="s">
        <v>61</v>
      </c>
      <c r="C21" s="64">
        <v>411.95800000000003</v>
      </c>
      <c r="D21" s="57"/>
      <c r="E21" s="57">
        <v>27000</v>
      </c>
      <c r="F21" s="57">
        <f t="shared" si="3"/>
        <v>11122866</v>
      </c>
      <c r="G21" s="59"/>
      <c r="H21" s="58">
        <f t="shared" si="0"/>
        <v>0</v>
      </c>
    </row>
    <row r="22" spans="1:14" ht="16.5" x14ac:dyDescent="0.3">
      <c r="A22" s="56">
        <v>21</v>
      </c>
      <c r="B22" s="56" t="s">
        <v>62</v>
      </c>
      <c r="C22" s="64">
        <v>411.95800000000003</v>
      </c>
      <c r="D22" s="57"/>
      <c r="E22" s="57">
        <v>27000</v>
      </c>
      <c r="F22" s="57">
        <f t="shared" si="3"/>
        <v>11122866</v>
      </c>
      <c r="G22" s="59"/>
      <c r="H22" s="58">
        <f t="shared" si="0"/>
        <v>0</v>
      </c>
    </row>
    <row r="23" spans="1:14" ht="16.5" x14ac:dyDescent="0.3">
      <c r="A23" s="141" t="s">
        <v>31</v>
      </c>
      <c r="B23" s="142"/>
      <c r="C23" s="86">
        <f>SUM(C2:C22)</f>
        <v>12967.834000000003</v>
      </c>
      <c r="D23" s="86">
        <f>SUM(D2:D22)</f>
        <v>10331.129999999999</v>
      </c>
      <c r="E23" s="86"/>
      <c r="F23" s="86">
        <f>SUM(F2:F22)</f>
        <v>350131518</v>
      </c>
      <c r="G23" s="87">
        <f>H23/F23</f>
        <v>0.4520418560262261</v>
      </c>
      <c r="H23" s="86">
        <f>SUM(H2:H22)</f>
        <v>158274101.25</v>
      </c>
      <c r="I23" s="88"/>
      <c r="J23" s="88"/>
      <c r="K23" s="88"/>
      <c r="L23" s="88"/>
      <c r="M23" s="88"/>
      <c r="N23" s="88"/>
    </row>
    <row r="24" spans="1:14" ht="15.75" customHeight="1" x14ac:dyDescent="0.25">
      <c r="C24" s="49"/>
      <c r="D24" s="49"/>
    </row>
    <row r="25" spans="1:14" ht="15.75" customHeight="1" x14ac:dyDescent="0.25">
      <c r="C25" s="49"/>
      <c r="D25" s="49"/>
    </row>
    <row r="26" spans="1:14" ht="15.75" customHeight="1" x14ac:dyDescent="0.25">
      <c r="C26" s="49"/>
      <c r="D26" s="49"/>
    </row>
    <row r="27" spans="1:14" ht="15.75" customHeight="1" x14ac:dyDescent="0.25">
      <c r="C27" s="54"/>
      <c r="D27" s="54"/>
    </row>
    <row r="28" spans="1:14" ht="15.75" customHeight="1" x14ac:dyDescent="0.25"/>
    <row r="29" spans="1:14" ht="15.75" customHeight="1" x14ac:dyDescent="0.25"/>
    <row r="30" spans="1:14" ht="15.75" customHeight="1" x14ac:dyDescent="0.25"/>
    <row r="31" spans="1:14" ht="15.75" customHeight="1" x14ac:dyDescent="0.25"/>
    <row r="32" spans="1:1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23:B23"/>
  </mergeCells>
  <pageMargins left="0.7" right="0.7" top="0.75" bottom="0.75" header="0" footer="0"/>
  <pageSetup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Final Summary</vt:lpstr>
      <vt:lpstr>Summary Sheet</vt:lpstr>
      <vt:lpstr>Land, Stamp Duty and appro cost</vt:lpstr>
      <vt:lpstr>Construction Cost</vt:lpstr>
      <vt:lpstr>Professional Charges</vt:lpstr>
      <vt:lpstr>Admin Cost</vt:lpstr>
      <vt:lpstr>Marketing Cost</vt:lpstr>
      <vt:lpstr>Interest</vt:lpstr>
      <vt:lpstr>Construction Area Statement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Ravis</dc:creator>
  <cp:lastModifiedBy>Desk</cp:lastModifiedBy>
  <cp:lastPrinted>2024-03-29T11:39:42Z</cp:lastPrinted>
  <dcterms:created xsi:type="dcterms:W3CDTF">2023-03-09T11:26:09Z</dcterms:created>
  <dcterms:modified xsi:type="dcterms:W3CDTF">2025-02-10T05:11:53Z</dcterms:modified>
</cp:coreProperties>
</file>