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Bhayander (East)\KAMALSINGH PURANSINGH\"/>
    </mc:Choice>
  </mc:AlternateContent>
  <xr:revisionPtr revIDLastSave="0" documentId="13_ncr:1_{4F1A9AE6-CA52-4FEE-97F1-366F0A0CA0F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5" i="4" l="1"/>
  <c r="Q5" i="4" s="1"/>
  <c r="U5" i="4" s="1"/>
  <c r="V5" i="4" s="1"/>
  <c r="V7" i="4"/>
  <c r="V8" i="4"/>
  <c r="V9" i="4"/>
  <c r="V10" i="4"/>
  <c r="V11" i="4"/>
  <c r="V12" i="4"/>
  <c r="V13" i="4"/>
  <c r="V14" i="4"/>
  <c r="V15" i="4"/>
  <c r="V16" i="4"/>
  <c r="V17" i="4"/>
  <c r="V18" i="4"/>
  <c r="U7" i="4"/>
  <c r="U8" i="4"/>
  <c r="U9" i="4"/>
  <c r="U10" i="4"/>
  <c r="U11" i="4"/>
  <c r="U12" i="4"/>
  <c r="U13" i="4"/>
  <c r="U14" i="4"/>
  <c r="U15" i="4"/>
  <c r="U16" i="4"/>
  <c r="U17" i="4"/>
  <c r="U18" i="4"/>
  <c r="V3" i="4"/>
  <c r="V4" i="4"/>
  <c r="V2" i="4"/>
  <c r="U3" i="4"/>
  <c r="U4" i="4"/>
  <c r="U2" i="4"/>
  <c r="R4" i="4"/>
  <c r="P4" i="4"/>
  <c r="R3" i="4"/>
  <c r="P3" i="4"/>
  <c r="R2" i="4"/>
  <c r="P2" i="4"/>
  <c r="O29" i="4"/>
  <c r="O28" i="4"/>
  <c r="O27" i="4"/>
  <c r="O26" i="4"/>
  <c r="O25" i="4"/>
  <c r="O24" i="4"/>
  <c r="O23" i="4"/>
  <c r="H21" i="4"/>
  <c r="Q12" i="4" l="1"/>
  <c r="P12" i="4"/>
  <c r="P11" i="4"/>
  <c r="Q11" i="4" s="1"/>
  <c r="Q10" i="4"/>
  <c r="P10" i="4"/>
  <c r="P9" i="4"/>
  <c r="Q9" i="4" s="1"/>
  <c r="Q8" i="4"/>
  <c r="P8" i="4"/>
  <c r="P7" i="4"/>
  <c r="Q6" i="4"/>
  <c r="U6" i="4" s="1"/>
  <c r="V6" i="4" s="1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<sst xmlns="http://schemas.openxmlformats.org/spreadsheetml/2006/main" count="25" uniqueCount="22">
  <si>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</si>
  <si>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</si>
  <si>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</si>
  <si>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</si>
  <si>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</si>
  <si>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</si>
  <si>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</si>
  <si>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</si>
  <si>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</si>
  <si>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</si>
  <si>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</si>
  <si>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</si>
  <si>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</si>
  <si>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207, 2nd Floor, Wing - B, Swapnlok Apartment, Gamesh Galli Opp. NKGSB Bank Navghar Road, Bhyandar (East),</t>
  </si>
  <si>
    <t>sbua</t>
  </si>
  <si>
    <t>rate</t>
  </si>
  <si>
    <t>fmv</t>
  </si>
  <si>
    <t>26 to 28 lakhs</t>
  </si>
  <si>
    <t>mca</t>
  </si>
  <si>
    <t>18.10.23</t>
  </si>
  <si>
    <t>21.06.23</t>
  </si>
  <si>
    <t>20.04.23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</si>
</sst>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533400</xdr:colOff>
      <xdr:row>19</xdr:row>
      <xdr:rowOff>76200</xdr:rowOff>
    </xdr:from>
    <xdr:to>
      <xdr:col>28</xdr:col>
      <xdr:colOff>105788</xdr:colOff>
      <xdr:row>53</xdr:row>
      <xdr:rowOff>153315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7B0BE9-D550-4F81-8904-8460BF382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1150" y="4267200"/>
          <a:ext cx="7259063" cy="65541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A739DE-C004-4C6D-83D2-8CE39F573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924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5CE12C-453C-42E1-AF8C-D590480B5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90963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50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34E5D8-F3B1-4161-8B3A-A82A8EB73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439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48</xdr:row>
      <xdr:rowOff>20256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11F65E-799A-4927-BFA4-9A36EC9AC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248876</xdr:colOff>
      <xdr:row>52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8F28AA-7757-49EF-BC93-159B88F54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83276" cy="8668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382244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50BA48-C9EB-44A4-9D7F-99AD7D434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16644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7" sqref="I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9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220.0341</v>
      </c>
      <c r="C2" s="4">
        <f>B2*1.2</f>
        <v>264.04091999999997</v>
      </c>
      <c r="D2" s="4">
        <f t="shared" ref="D2:D13" si="2">C2*1.2</f>
        <v>316.84910399999995</v>
      </c>
      <c r="E2" s="5">
        <f t="shared" ref="E2:E13" si="3">R2</f>
        <v>2376000</v>
      </c>
      <c r="F2" s="10">
        <f t="shared" ref="F2:F13" si="4">ROUND((E2/B2),0)</f>
        <v>10798</v>
      </c>
      <c r="G2" s="10">
        <f t="shared" ref="G2:G13" si="5">ROUND((E2/C2),0)</f>
        <v>8999</v>
      </c>
      <c r="H2" s="10">
        <f t="shared" ref="H2:H13" si="6">ROUND((E2/D2),0)</f>
        <v>7499</v>
      </c>
      <c r="I2" s="10" t="e">
        <f>#REF!</f>
        <v>#REF!</v>
      </c>
      <c r="J2" s="4" t="str">
        <f t="shared" ref="J2:J13" si="7">S2</f>
        <v>18.10.23</v>
      </c>
      <c r="O2">
        <v>0</v>
      </c>
      <c r="P2">
        <f>24.53*10.764</f>
        <v>264.04091999999997</v>
      </c>
      <c r="Q2">
        <f t="shared" ref="Q2:Q12" si="8">P2/1.2</f>
        <v>220.0341</v>
      </c>
      <c r="R2" s="2">
        <f>2200000+154000+22000</f>
        <v>2376000</v>
      </c>
      <c r="S2" s="8" t="s">
        <v>19</v>
      </c>
      <c r="T2" s="8"/>
      <c r="U2">
        <f>Q2*1.33</f>
        <v>292.645353</v>
      </c>
      <c r="V2">
        <f>R2/U2</f>
        <v>8119.042300323149</v>
      </c>
    </row>
    <row r="3" spans="1:22" x14ac:dyDescent="0.25">
      <c r="A3" s="4">
        <f t="shared" si="0"/>
        <v>0</v>
      </c>
      <c r="B3" s="4">
        <f t="shared" si="1"/>
        <v>220.0341</v>
      </c>
      <c r="C3" s="4">
        <f t="shared" ref="C3:C15" si="9">B3*1.2</f>
        <v>264.04091999999997</v>
      </c>
      <c r="D3" s="4">
        <f t="shared" si="2"/>
        <v>316.84910399999995</v>
      </c>
      <c r="E3" s="5">
        <f t="shared" si="3"/>
        <v>2925000</v>
      </c>
      <c r="F3" s="10">
        <f t="shared" si="4"/>
        <v>13293</v>
      </c>
      <c r="G3" s="10">
        <f t="shared" si="5"/>
        <v>11078</v>
      </c>
      <c r="H3" s="15">
        <f t="shared" si="6"/>
        <v>9232</v>
      </c>
      <c r="I3" s="10" t="e">
        <f>#REF!</f>
        <v>#REF!</v>
      </c>
      <c r="J3" s="4" t="str">
        <f t="shared" si="7"/>
        <v>21.06.23</v>
      </c>
      <c r="O3">
        <v>0</v>
      </c>
      <c r="P3">
        <f>24.53*10.764</f>
        <v>264.04091999999997</v>
      </c>
      <c r="Q3">
        <f t="shared" si="8"/>
        <v>220.0341</v>
      </c>
      <c r="R3" s="2">
        <f>2500000+175000+250000</f>
        <v>2925000</v>
      </c>
      <c r="S3" s="8" t="s">
        <v>20</v>
      </c>
      <c r="T3" s="8"/>
      <c r="U3">
        <f t="shared" ref="U3:U18" si="10">Q3*1.33</f>
        <v>292.645353</v>
      </c>
      <c r="V3" s="11">
        <f t="shared" ref="V3:V18" si="11">R3/U3</f>
        <v>9995.0331348675136</v>
      </c>
    </row>
    <row r="4" spans="1:22" x14ac:dyDescent="0.25">
      <c r="A4" s="4">
        <f t="shared" si="0"/>
        <v>0</v>
      </c>
      <c r="B4" s="4">
        <f t="shared" si="1"/>
        <v>220.0341</v>
      </c>
      <c r="C4" s="4">
        <f t="shared" si="9"/>
        <v>264.04091999999997</v>
      </c>
      <c r="D4" s="4">
        <f t="shared" si="2"/>
        <v>316.84910399999995</v>
      </c>
      <c r="E4" s="5">
        <f t="shared" si="3"/>
        <v>2808000</v>
      </c>
      <c r="F4" s="10">
        <f t="shared" si="4"/>
        <v>12762</v>
      </c>
      <c r="G4" s="10">
        <f t="shared" si="5"/>
        <v>10635</v>
      </c>
      <c r="H4" s="15">
        <f t="shared" si="6"/>
        <v>8862</v>
      </c>
      <c r="I4" s="10" t="e">
        <f>#REF!</f>
        <v>#REF!</v>
      </c>
      <c r="J4" s="4" t="str">
        <f t="shared" si="7"/>
        <v>20.04.23</v>
      </c>
      <c r="O4">
        <v>0</v>
      </c>
      <c r="P4">
        <f>24.53*10.764</f>
        <v>264.04091999999997</v>
      </c>
      <c r="Q4">
        <f t="shared" si="8"/>
        <v>220.0341</v>
      </c>
      <c r="R4" s="2">
        <f>2600000+182000+26000</f>
        <v>2808000</v>
      </c>
      <c r="S4" s="8" t="s">
        <v>21</v>
      </c>
      <c r="T4" s="8"/>
      <c r="U4">
        <f t="shared" si="10"/>
        <v>292.645353</v>
      </c>
      <c r="V4" s="11">
        <f t="shared" si="11"/>
        <v>9595.2318094728125</v>
      </c>
    </row>
    <row r="5" spans="1:22" x14ac:dyDescent="0.25">
      <c r="A5" s="4">
        <f t="shared" si="0"/>
        <v>0</v>
      </c>
      <c r="B5" s="4">
        <f t="shared" si="1"/>
        <v>208.33333333333334</v>
      </c>
      <c r="C5" s="4">
        <f t="shared" si="9"/>
        <v>250</v>
      </c>
      <c r="D5" s="4">
        <f t="shared" si="2"/>
        <v>300</v>
      </c>
      <c r="E5" s="5">
        <f t="shared" si="3"/>
        <v>3560000</v>
      </c>
      <c r="F5" s="10">
        <f t="shared" si="4"/>
        <v>17088</v>
      </c>
      <c r="G5" s="10">
        <f t="shared" si="5"/>
        <v>14240</v>
      </c>
      <c r="H5" s="15">
        <f t="shared" si="6"/>
        <v>11867</v>
      </c>
      <c r="I5" s="10" t="e">
        <f>#REF!</f>
        <v>#REF!</v>
      </c>
      <c r="J5" s="4">
        <f t="shared" si="7"/>
        <v>0</v>
      </c>
      <c r="O5">
        <v>300</v>
      </c>
      <c r="P5">
        <f t="shared" ref="P5" si="12">O5/1.2</f>
        <v>250</v>
      </c>
      <c r="Q5">
        <f t="shared" ref="Q5" si="13">P5/1.2</f>
        <v>208.33333333333334</v>
      </c>
      <c r="R5" s="2">
        <v>3560000</v>
      </c>
      <c r="S5" s="8"/>
      <c r="T5" s="8"/>
      <c r="U5">
        <f t="shared" si="10"/>
        <v>277.08333333333337</v>
      </c>
      <c r="V5" s="11">
        <f t="shared" si="11"/>
        <v>12848.120300751878</v>
      </c>
    </row>
    <row r="6" spans="1:22" x14ac:dyDescent="0.25">
      <c r="A6" s="4">
        <f t="shared" si="0"/>
        <v>0</v>
      </c>
      <c r="B6" s="4">
        <f t="shared" si="1"/>
        <v>125</v>
      </c>
      <c r="C6" s="4">
        <f t="shared" si="9"/>
        <v>150</v>
      </c>
      <c r="D6" s="4">
        <f t="shared" si="2"/>
        <v>180</v>
      </c>
      <c r="E6" s="5">
        <f t="shared" si="3"/>
        <v>1600000</v>
      </c>
      <c r="F6" s="10">
        <f t="shared" si="4"/>
        <v>12800</v>
      </c>
      <c r="G6" s="10">
        <f t="shared" si="5"/>
        <v>10667</v>
      </c>
      <c r="H6" s="10">
        <f t="shared" si="6"/>
        <v>8889</v>
      </c>
      <c r="I6" s="10" t="e">
        <f>#REF!</f>
        <v>#REF!</v>
      </c>
      <c r="J6" s="4">
        <f t="shared" si="7"/>
        <v>0</v>
      </c>
      <c r="O6">
        <v>0</v>
      </c>
      <c r="P6">
        <v>150</v>
      </c>
      <c r="Q6">
        <f t="shared" si="8"/>
        <v>125</v>
      </c>
      <c r="R6" s="2">
        <v>1600000</v>
      </c>
      <c r="S6" s="8"/>
      <c r="T6" s="8"/>
      <c r="U6">
        <f t="shared" si="10"/>
        <v>166.25</v>
      </c>
      <c r="V6">
        <f t="shared" si="11"/>
        <v>9624.060150375939</v>
      </c>
    </row>
    <row r="7" spans="1:22" x14ac:dyDescent="0.25">
      <c r="A7" s="4">
        <f t="shared" si="0"/>
        <v>0</v>
      </c>
      <c r="B7" s="4">
        <f t="shared" si="1"/>
        <v>360</v>
      </c>
      <c r="C7" s="4">
        <f t="shared" si="9"/>
        <v>432</v>
      </c>
      <c r="D7" s="4">
        <f t="shared" si="2"/>
        <v>518.4</v>
      </c>
      <c r="E7" s="5">
        <f t="shared" si="3"/>
        <v>3600000</v>
      </c>
      <c r="F7" s="10">
        <f t="shared" si="4"/>
        <v>10000</v>
      </c>
      <c r="G7" s="10">
        <f t="shared" si="5"/>
        <v>8333</v>
      </c>
      <c r="H7" s="10">
        <f t="shared" si="6"/>
        <v>6944</v>
      </c>
      <c r="I7" s="10" t="e">
        <f>#REF!</f>
        <v>#REF!</v>
      </c>
      <c r="J7" s="4">
        <f t="shared" si="7"/>
        <v>0</v>
      </c>
      <c r="O7">
        <v>0</v>
      </c>
      <c r="P7">
        <f t="shared" ref="P2:P12" si="14">O7/1.2</f>
        <v>0</v>
      </c>
      <c r="Q7">
        <v>360</v>
      </c>
      <c r="R7" s="2">
        <v>3600000</v>
      </c>
      <c r="S7" s="8"/>
      <c r="T7" s="8"/>
      <c r="U7">
        <f t="shared" si="10"/>
        <v>478.8</v>
      </c>
      <c r="V7">
        <f t="shared" si="11"/>
        <v>7518.7969924812032</v>
      </c>
    </row>
    <row r="8" spans="1:22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10" t="e">
        <f>#REF!</f>
        <v>#REF!</v>
      </c>
      <c r="J8" s="4">
        <f t="shared" si="7"/>
        <v>0</v>
      </c>
      <c r="O8">
        <v>0</v>
      </c>
      <c r="P8">
        <f t="shared" si="14"/>
        <v>0</v>
      </c>
      <c r="Q8">
        <f t="shared" si="8"/>
        <v>0</v>
      </c>
      <c r="R8" s="2">
        <v>0</v>
      </c>
      <c r="S8" s="8"/>
      <c r="T8" s="8"/>
      <c r="U8">
        <f t="shared" si="10"/>
        <v>0</v>
      </c>
      <c r="V8" t="e">
        <f t="shared" si="11"/>
        <v>#DIV/0!</v>
      </c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4"/>
        <v>0</v>
      </c>
      <c r="Q9">
        <f t="shared" si="8"/>
        <v>0</v>
      </c>
      <c r="R9" s="2">
        <v>0</v>
      </c>
      <c r="S9" s="8"/>
      <c r="T9" s="8"/>
      <c r="U9">
        <f t="shared" si="10"/>
        <v>0</v>
      </c>
      <c r="V9" t="e">
        <f t="shared" si="11"/>
        <v>#DIV/0!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4"/>
        <v>0</v>
      </c>
      <c r="Q10">
        <f t="shared" si="8"/>
        <v>0</v>
      </c>
      <c r="R10" s="2">
        <v>0</v>
      </c>
      <c r="S10" s="8"/>
      <c r="T10" s="8"/>
      <c r="U10">
        <f t="shared" si="10"/>
        <v>0</v>
      </c>
      <c r="V10" t="e">
        <f t="shared" si="11"/>
        <v>#DIV/0!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4"/>
        <v>0</v>
      </c>
      <c r="Q11">
        <f t="shared" si="8"/>
        <v>0</v>
      </c>
      <c r="R11" s="2">
        <v>0</v>
      </c>
      <c r="S11" s="8"/>
      <c r="T11" s="8"/>
      <c r="U11">
        <f t="shared" si="10"/>
        <v>0</v>
      </c>
      <c r="V11" t="e">
        <f t="shared" si="11"/>
        <v>#DIV/0!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4"/>
        <v>0</v>
      </c>
      <c r="Q12">
        <f t="shared" si="8"/>
        <v>0</v>
      </c>
      <c r="R12" s="2">
        <v>0</v>
      </c>
      <c r="S12" s="8"/>
      <c r="T12" s="8"/>
      <c r="U12">
        <f t="shared" si="10"/>
        <v>0</v>
      </c>
      <c r="V12" t="e">
        <f t="shared" si="11"/>
        <v>#DIV/0!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5">O13/1.2</f>
        <v>0</v>
      </c>
      <c r="Q13">
        <f t="shared" ref="Q13" si="16">P13/1.2</f>
        <v>0</v>
      </c>
      <c r="R13" s="2">
        <v>0</v>
      </c>
      <c r="S13" s="8"/>
      <c r="T13" s="8"/>
      <c r="U13">
        <f t="shared" si="10"/>
        <v>0</v>
      </c>
      <c r="V13" t="e">
        <f t="shared" si="11"/>
        <v>#DIV/0!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7">C14*1.2</f>
        <v>0</v>
      </c>
      <c r="E14" s="5">
        <f t="shared" ref="E14:E15" si="18">R14</f>
        <v>0</v>
      </c>
      <c r="F14" s="10" t="e">
        <f t="shared" ref="F14:F15" si="19">ROUND((E14/B14),0)</f>
        <v>#DIV/0!</v>
      </c>
      <c r="G14" s="10" t="e">
        <f t="shared" ref="G14:G15" si="20">ROUND((E14/C14),0)</f>
        <v>#DIV/0!</v>
      </c>
      <c r="H14" s="4" t="e">
        <f t="shared" ref="H14:H15" si="21">ROUND((E14/D14),0)</f>
        <v>#DIV/0!</v>
      </c>
      <c r="I14" s="4" t="e">
        <f>#REF!</f>
        <v>#REF!</v>
      </c>
      <c r="J14" s="4">
        <f t="shared" ref="J14:J15" si="22">S14</f>
        <v>0</v>
      </c>
      <c r="O14">
        <v>0</v>
      </c>
      <c r="P14">
        <f t="shared" ref="P14:P15" si="23">O14/1.2</f>
        <v>0</v>
      </c>
      <c r="Q14">
        <f t="shared" ref="Q14:Q15" si="24">P14/1.2</f>
        <v>0</v>
      </c>
      <c r="R14" s="2">
        <v>0</v>
      </c>
      <c r="S14" s="8"/>
      <c r="T14" s="8"/>
      <c r="U14">
        <f t="shared" si="10"/>
        <v>0</v>
      </c>
      <c r="V14" t="e">
        <f t="shared" si="11"/>
        <v>#DIV/0!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7"/>
        <v>0</v>
      </c>
      <c r="E15" s="5">
        <f t="shared" si="18"/>
        <v>0</v>
      </c>
      <c r="F15" s="10" t="e">
        <f t="shared" si="19"/>
        <v>#DIV/0!</v>
      </c>
      <c r="G15" s="4" t="e">
        <f t="shared" si="20"/>
        <v>#DIV/0!</v>
      </c>
      <c r="H15" s="4" t="e">
        <f t="shared" si="21"/>
        <v>#DIV/0!</v>
      </c>
      <c r="I15" s="4" t="e">
        <f>#REF!</f>
        <v>#REF!</v>
      </c>
      <c r="J15" s="4">
        <f t="shared" si="22"/>
        <v>0</v>
      </c>
      <c r="O15">
        <v>0</v>
      </c>
      <c r="P15">
        <f t="shared" si="23"/>
        <v>0</v>
      </c>
      <c r="Q15">
        <f t="shared" si="24"/>
        <v>0</v>
      </c>
      <c r="R15" s="2">
        <v>0</v>
      </c>
      <c r="S15" s="8"/>
      <c r="T15" s="8"/>
      <c r="U15">
        <f t="shared" si="10"/>
        <v>0</v>
      </c>
      <c r="V15" t="e">
        <f t="shared" si="11"/>
        <v>#DIV/0!</v>
      </c>
    </row>
    <row r="16" spans="1:22" x14ac:dyDescent="0.25">
      <c r="U16">
        <f t="shared" si="10"/>
        <v>0</v>
      </c>
      <c r="V16" t="e">
        <f t="shared" si="11"/>
        <v>#DIV/0!</v>
      </c>
    </row>
    <row r="17" spans="7:24" x14ac:dyDescent="0.25">
      <c r="U17">
        <f t="shared" si="10"/>
        <v>0</v>
      </c>
      <c r="V17" t="e">
        <f t="shared" si="11"/>
        <v>#DIV/0!</v>
      </c>
    </row>
    <row r="18" spans="7:24" x14ac:dyDescent="0.25">
      <c r="G18" t="s">
        <v>13</v>
      </c>
      <c r="U18">
        <f t="shared" si="10"/>
        <v>0</v>
      </c>
      <c r="V18" t="e">
        <f t="shared" si="11"/>
        <v>#DIV/0!</v>
      </c>
    </row>
    <row r="19" spans="7:24" x14ac:dyDescent="0.25">
      <c r="G19" t="s">
        <v>14</v>
      </c>
      <c r="H19">
        <v>330</v>
      </c>
    </row>
    <row r="20" spans="7:24" x14ac:dyDescent="0.25">
      <c r="G20" t="s">
        <v>15</v>
      </c>
      <c r="H20">
        <v>8000</v>
      </c>
    </row>
    <row r="21" spans="7:24" x14ac:dyDescent="0.25">
      <c r="G21" t="s">
        <v>16</v>
      </c>
      <c r="H21">
        <f>H20*H19</f>
        <v>2640000</v>
      </c>
    </row>
    <row r="22" spans="7:24" x14ac:dyDescent="0.25">
      <c r="G22" s="6"/>
      <c r="H22" s="6"/>
      <c r="J22" t="s">
        <v>18</v>
      </c>
    </row>
    <row r="23" spans="7:24" x14ac:dyDescent="0.25">
      <c r="J23">
        <v>17.420000000000002</v>
      </c>
      <c r="N23">
        <v>8.42</v>
      </c>
      <c r="O23">
        <f>N23*J23</f>
        <v>146.6764</v>
      </c>
    </row>
    <row r="24" spans="7:24" x14ac:dyDescent="0.25">
      <c r="J24">
        <v>3.5</v>
      </c>
      <c r="N24">
        <v>4</v>
      </c>
      <c r="O24">
        <f t="shared" ref="O24:O27" si="25">N24*J24</f>
        <v>14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17</v>
      </c>
      <c r="J25">
        <v>3.58</v>
      </c>
      <c r="N25">
        <v>3.82</v>
      </c>
      <c r="O25">
        <f t="shared" si="25"/>
        <v>13.675599999999999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J26">
        <v>3.91</v>
      </c>
      <c r="N26">
        <v>3.43</v>
      </c>
      <c r="O26">
        <f t="shared" si="25"/>
        <v>13.411300000000001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J27">
        <v>8.27</v>
      </c>
      <c r="N27">
        <v>7.11</v>
      </c>
      <c r="O27">
        <f t="shared" si="25"/>
        <v>58.799700000000001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O28">
        <f>SUM(O23:O27)</f>
        <v>246.56300000000002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O29">
        <f>H19/O28</f>
        <v>1.3384003277052923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2025-02-08T10:37:25Z</dcterms:modified>
</cp:coreProperties>
</file>