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New India\Nerul (West)\Pankaj Laxman Phatangare\"/>
    </mc:Choice>
  </mc:AlternateContent>
  <xr:revisionPtr revIDLastSave="0" documentId="13_ncr:1_{B1193C67-0865-45D3-A344-97DAC75DC78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1" i="4" l="1"/>
  <c r="V7" i="4"/>
  <c r="W7" i="4" s="1"/>
  <c r="W3" i="4"/>
  <c r="W4" i="4"/>
  <c r="W5" i="4"/>
  <c r="W6" i="4"/>
  <c r="W8" i="4"/>
  <c r="W9" i="4"/>
  <c r="W10" i="4"/>
  <c r="W11" i="4"/>
  <c r="W12" i="4"/>
  <c r="W13" i="4"/>
  <c r="W14" i="4"/>
  <c r="W15" i="4"/>
  <c r="W2" i="4"/>
  <c r="V3" i="4" l="1"/>
  <c r="V4" i="4"/>
  <c r="V5" i="4"/>
  <c r="V6" i="4"/>
  <c r="V8" i="4"/>
  <c r="V9" i="4"/>
  <c r="V10" i="4"/>
  <c r="V11" i="4"/>
  <c r="V12" i="4"/>
  <c r="V13" i="4"/>
  <c r="V14" i="4"/>
  <c r="V15" i="4"/>
  <c r="V2" i="4"/>
  <c r="P32" i="4" l="1"/>
  <c r="U3" i="4"/>
  <c r="U4" i="4"/>
  <c r="U5" i="4"/>
  <c r="U6" i="4"/>
  <c r="U7" i="4"/>
  <c r="U10" i="4"/>
  <c r="U11" i="4"/>
  <c r="U12" i="4"/>
  <c r="U13" i="4"/>
  <c r="U14" i="4"/>
  <c r="U15" i="4"/>
  <c r="U2" i="4"/>
  <c r="T3" i="4"/>
  <c r="T4" i="4"/>
  <c r="T5" i="4"/>
  <c r="T6" i="4"/>
  <c r="T8" i="4"/>
  <c r="U8" i="4" s="1"/>
  <c r="T10" i="4"/>
  <c r="T11" i="4"/>
  <c r="T12" i="4"/>
  <c r="T13" i="4"/>
  <c r="T14" i="4"/>
  <c r="T15" i="4"/>
  <c r="T2" i="4"/>
  <c r="O33" i="4"/>
  <c r="O31" i="4"/>
  <c r="O30" i="4"/>
  <c r="O21" i="4"/>
  <c r="O22" i="4"/>
  <c r="O23" i="4"/>
  <c r="O24" i="4"/>
  <c r="O25" i="4"/>
  <c r="O26" i="4"/>
  <c r="O27" i="4"/>
  <c r="O28" i="4"/>
  <c r="O29" i="4"/>
  <c r="O20" i="4"/>
  <c r="R7" i="4" l="1"/>
  <c r="Q6" i="4"/>
  <c r="H20" i="4"/>
  <c r="H27" i="4"/>
  <c r="Q12" i="4" l="1"/>
  <c r="P12" i="4"/>
  <c r="P11" i="4"/>
  <c r="Q11" i="4" s="1"/>
  <c r="Q10" i="4"/>
  <c r="P10" i="4"/>
  <c r="Q9" i="4"/>
  <c r="T9" i="4" s="1"/>
  <c r="U9" i="4" s="1"/>
  <c r="P7" i="4"/>
  <c r="Q7" i="4" s="1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<sst xmlns="http://schemas.openxmlformats.org/spreadsheetml/2006/main" count="28" uniqueCount="25">
  <si>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</si>
  <si>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</si>
  <si>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</si>
  <si>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</si>
  <si>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</si>
  <si>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</si>
  <si>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</si>
  <si>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</si>
  <si>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</si>
  <si>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</si>
  <si>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</si>
  <si>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</si>
  <si>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</si>
  <si>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- 30.01.2025</t>
  </si>
  <si>
    <t>av</t>
  </si>
  <si>
    <t>sd</t>
  </si>
  <si>
    <t>rd</t>
  </si>
  <si>
    <t>bua</t>
  </si>
  <si>
    <t>Flat No. 503, 5th Floor, Anmol Hira CHSL, Plot No. 25, Sector 28, Village - Nerul , Navi Mumbai, 400 706</t>
  </si>
  <si>
    <t>oc - 2008</t>
  </si>
  <si>
    <t>rate</t>
  </si>
  <si>
    <t>23.09.24</t>
  </si>
  <si>
    <t>mca</t>
  </si>
  <si>
    <t>sa - 57%</t>
  </si>
  <si>
    <t>ca-57%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</si>
</sst>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3" borderId="0" xfId="0" applyFill="1" applyAlignment="1">
      <alignment wrapText="1"/>
    </xf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CC633-6ECC-4B08-BDDD-70DFA537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45BFB4-0C88-427A-97FC-4D10EE29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29397D-4A1A-4EC0-9350-C07E61FC0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296D9C-DD31-4D87-98A3-286842C0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467981</xdr:colOff>
      <xdr:row>52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CD3AF4-F619-43A6-9A57-7CCF9E86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02381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2A0AA-C889-41C6-ABFE-09B1D666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953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C6847-3E60-4C11-8873-174D79CF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50854-587F-43FC-8034-0647C283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S25" sqref="S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425781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6" t="s">
        <v>1</v>
      </c>
      <c r="S1" s="16" t="s">
        <v>3</v>
      </c>
      <c r="T1" s="1" t="s">
        <v>23</v>
      </c>
      <c r="V1" s="1" t="s">
        <v>24</v>
      </c>
    </row>
    <row r="2" spans="1:23" x14ac:dyDescent="0.25">
      <c r="A2" s="4">
        <f t="shared" ref="A2:A15" si="0">N2</f>
        <v>0</v>
      </c>
      <c r="B2" s="4">
        <f t="shared" ref="B2:B15" si="1">Q2</f>
        <v>705</v>
      </c>
      <c r="C2" s="4">
        <f>B2*1.2</f>
        <v>846</v>
      </c>
      <c r="D2" s="4">
        <f t="shared" ref="D2:D13" si="2">C2*1.2</f>
        <v>1015.1999999999999</v>
      </c>
      <c r="E2" s="5">
        <f t="shared" ref="E2:E13" si="3">R2</f>
        <v>11500000</v>
      </c>
      <c r="F2" s="10">
        <f t="shared" ref="F2:F13" si="4">ROUND((E2/B2),0)</f>
        <v>16312</v>
      </c>
      <c r="G2" s="10">
        <f t="shared" ref="G2:G13" si="5">ROUND((E2/C2),0)</f>
        <v>13593</v>
      </c>
      <c r="H2" s="10">
        <f t="shared" ref="H2:H13" si="6">ROUND((E2/D2),0)</f>
        <v>11328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705</v>
      </c>
      <c r="R2" s="17">
        <v>11500000</v>
      </c>
      <c r="S2" s="8"/>
      <c r="T2" s="8">
        <f>Q2*1.57</f>
        <v>1106.8500000000001</v>
      </c>
      <c r="U2">
        <f>R2/T2</f>
        <v>10389.84505578895</v>
      </c>
      <c r="V2">
        <f>P2/1.57</f>
        <v>0</v>
      </c>
      <c r="W2" t="e">
        <f>R2/V2</f>
        <v>#DIV/0!</v>
      </c>
    </row>
    <row r="3" spans="1:23" x14ac:dyDescent="0.25">
      <c r="A3" s="4">
        <f t="shared" si="0"/>
        <v>0</v>
      </c>
      <c r="B3" s="4">
        <f t="shared" si="1"/>
        <v>479.16666666666669</v>
      </c>
      <c r="C3" s="4">
        <f t="shared" ref="C3:C15" si="9">B3*1.2</f>
        <v>575</v>
      </c>
      <c r="D3" s="4">
        <f t="shared" si="2"/>
        <v>690</v>
      </c>
      <c r="E3" s="5">
        <f t="shared" si="3"/>
        <v>7500000</v>
      </c>
      <c r="F3" s="10">
        <f t="shared" si="4"/>
        <v>15652</v>
      </c>
      <c r="G3" s="10">
        <f t="shared" si="5"/>
        <v>13043</v>
      </c>
      <c r="H3" s="10">
        <f t="shared" si="6"/>
        <v>10870</v>
      </c>
      <c r="I3" s="4" t="e">
        <f>#REF!</f>
        <v>#REF!</v>
      </c>
      <c r="J3" s="4">
        <f t="shared" si="7"/>
        <v>0</v>
      </c>
      <c r="O3">
        <v>0</v>
      </c>
      <c r="P3">
        <v>575</v>
      </c>
      <c r="Q3">
        <f t="shared" ref="Q3:Q12" si="10">P3/1.2</f>
        <v>479.16666666666669</v>
      </c>
      <c r="R3" s="17">
        <v>7500000</v>
      </c>
      <c r="S3" s="8"/>
      <c r="T3" s="8">
        <f t="shared" ref="T3:T15" si="11">Q3*1.57</f>
        <v>752.29166666666674</v>
      </c>
      <c r="U3" s="11">
        <f t="shared" ref="U3:U15" si="12">R3/T3</f>
        <v>9969.5375242315131</v>
      </c>
      <c r="V3">
        <f t="shared" ref="V3:V15" si="13">P3/1.57</f>
        <v>366.2420382165605</v>
      </c>
      <c r="W3" s="11">
        <f t="shared" ref="W3:W15" si="14">R3/V3</f>
        <v>20478.260869565216</v>
      </c>
    </row>
    <row r="4" spans="1:23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5">
        <f t="shared" si="3"/>
        <v>11000000</v>
      </c>
      <c r="F4" s="10">
        <f t="shared" si="4"/>
        <v>16923</v>
      </c>
      <c r="G4" s="10">
        <f t="shared" si="5"/>
        <v>14103</v>
      </c>
      <c r="H4" s="10">
        <f t="shared" si="6"/>
        <v>11752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17">
        <v>11000000</v>
      </c>
      <c r="S4" s="8"/>
      <c r="T4" s="8">
        <f t="shared" si="11"/>
        <v>1020.5</v>
      </c>
      <c r="U4">
        <f t="shared" si="12"/>
        <v>10779.029887310142</v>
      </c>
      <c r="V4">
        <f t="shared" si="13"/>
        <v>0</v>
      </c>
      <c r="W4" t="e">
        <f t="shared" si="14"/>
        <v>#DIV/0!</v>
      </c>
    </row>
    <row r="5" spans="1:23" x14ac:dyDescent="0.25">
      <c r="A5" s="4">
        <f t="shared" si="0"/>
        <v>0</v>
      </c>
      <c r="B5" s="4">
        <f t="shared" si="1"/>
        <v>483.33333333333337</v>
      </c>
      <c r="C5" s="4">
        <f t="shared" si="9"/>
        <v>580</v>
      </c>
      <c r="D5" s="4">
        <f t="shared" si="2"/>
        <v>696</v>
      </c>
      <c r="E5" s="5">
        <f t="shared" si="3"/>
        <v>7600000</v>
      </c>
      <c r="F5" s="15">
        <f t="shared" si="4"/>
        <v>15724</v>
      </c>
      <c r="G5" s="15">
        <f t="shared" si="5"/>
        <v>13103</v>
      </c>
      <c r="H5" s="10">
        <f t="shared" si="6"/>
        <v>10920</v>
      </c>
      <c r="I5" s="4" t="e">
        <f>#REF!</f>
        <v>#REF!</v>
      </c>
      <c r="J5" s="4">
        <f t="shared" si="7"/>
        <v>0</v>
      </c>
      <c r="O5">
        <v>0</v>
      </c>
      <c r="P5">
        <v>580</v>
      </c>
      <c r="Q5">
        <f t="shared" si="10"/>
        <v>483.33333333333337</v>
      </c>
      <c r="R5" s="17">
        <v>7600000</v>
      </c>
      <c r="S5" s="8"/>
      <c r="T5" s="8">
        <f t="shared" si="11"/>
        <v>758.83333333333337</v>
      </c>
      <c r="U5" s="11">
        <f t="shared" si="12"/>
        <v>10015.374478365911</v>
      </c>
      <c r="V5">
        <f t="shared" si="13"/>
        <v>369.42675159235665</v>
      </c>
      <c r="W5" s="11">
        <f t="shared" si="14"/>
        <v>20572.413793103449</v>
      </c>
    </row>
    <row r="6" spans="1:23" x14ac:dyDescent="0.25">
      <c r="A6" s="4">
        <f t="shared" si="0"/>
        <v>0</v>
      </c>
      <c r="B6" s="4">
        <f t="shared" si="1"/>
        <v>471.66666666666669</v>
      </c>
      <c r="C6" s="4">
        <f t="shared" si="9"/>
        <v>566</v>
      </c>
      <c r="D6" s="4">
        <f t="shared" si="2"/>
        <v>679.19999999999993</v>
      </c>
      <c r="E6" s="5">
        <f t="shared" si="3"/>
        <v>6200000</v>
      </c>
      <c r="F6" s="15">
        <f t="shared" si="4"/>
        <v>13145</v>
      </c>
      <c r="G6" s="15">
        <f t="shared" si="5"/>
        <v>10954</v>
      </c>
      <c r="H6" s="10">
        <f t="shared" si="6"/>
        <v>9128</v>
      </c>
      <c r="I6" s="4" t="e">
        <f>#REF!</f>
        <v>#REF!</v>
      </c>
      <c r="J6" s="4">
        <f t="shared" si="7"/>
        <v>0</v>
      </c>
      <c r="O6">
        <v>0</v>
      </c>
      <c r="P6">
        <v>566</v>
      </c>
      <c r="Q6">
        <f t="shared" si="10"/>
        <v>471.66666666666669</v>
      </c>
      <c r="R6" s="17">
        <v>6200000</v>
      </c>
      <c r="S6" s="8"/>
      <c r="T6" s="8">
        <f t="shared" si="11"/>
        <v>740.51666666666677</v>
      </c>
      <c r="U6">
        <f t="shared" si="12"/>
        <v>8372.5326911390694</v>
      </c>
      <c r="V6">
        <f t="shared" si="13"/>
        <v>360.50955414012736</v>
      </c>
      <c r="W6">
        <f t="shared" si="14"/>
        <v>17197.879858657245</v>
      </c>
    </row>
    <row r="7" spans="1:23" x14ac:dyDescent="0.25">
      <c r="A7" s="4">
        <f t="shared" si="0"/>
        <v>0</v>
      </c>
      <c r="B7" s="4">
        <f t="shared" si="1"/>
        <v>538.19444444444446</v>
      </c>
      <c r="C7" s="4">
        <f t="shared" si="9"/>
        <v>645.83333333333337</v>
      </c>
      <c r="D7" s="4">
        <f t="shared" si="2"/>
        <v>775</v>
      </c>
      <c r="E7" s="5">
        <f t="shared" si="3"/>
        <v>9400000</v>
      </c>
      <c r="F7" s="10">
        <f t="shared" si="4"/>
        <v>17466</v>
      </c>
      <c r="G7" s="10">
        <f t="shared" si="5"/>
        <v>14555</v>
      </c>
      <c r="H7" s="10">
        <f t="shared" si="6"/>
        <v>12129</v>
      </c>
      <c r="I7" s="4" t="e">
        <f>#REF!</f>
        <v>#REF!</v>
      </c>
      <c r="J7" s="4" t="str">
        <f t="shared" si="7"/>
        <v>23.09.24</v>
      </c>
      <c r="O7">
        <v>775</v>
      </c>
      <c r="P7">
        <f t="shared" si="8"/>
        <v>645.83333333333337</v>
      </c>
      <c r="Q7">
        <f t="shared" si="10"/>
        <v>538.19444444444446</v>
      </c>
      <c r="R7" s="17">
        <f>9400000</f>
        <v>9400000</v>
      </c>
      <c r="S7" s="8" t="s">
        <v>21</v>
      </c>
      <c r="T7" s="8"/>
      <c r="U7" s="11" t="e">
        <f t="shared" si="12"/>
        <v>#DIV/0!</v>
      </c>
      <c r="V7">
        <f>O7/1.57</f>
        <v>493.63057324840764</v>
      </c>
      <c r="W7" s="11">
        <f t="shared" si="14"/>
        <v>19042.580645161292</v>
      </c>
    </row>
    <row r="8" spans="1:23" x14ac:dyDescent="0.25">
      <c r="A8" s="4">
        <f t="shared" si="0"/>
        <v>0</v>
      </c>
      <c r="B8" s="4">
        <f t="shared" si="1"/>
        <v>365</v>
      </c>
      <c r="C8" s="4">
        <f t="shared" si="9"/>
        <v>438</v>
      </c>
      <c r="D8" s="4">
        <f t="shared" si="2"/>
        <v>525.6</v>
      </c>
      <c r="E8" s="5">
        <f t="shared" si="3"/>
        <v>8500000</v>
      </c>
      <c r="F8" s="15">
        <f t="shared" si="4"/>
        <v>23288</v>
      </c>
      <c r="G8" s="15">
        <f t="shared" si="5"/>
        <v>19406</v>
      </c>
      <c r="H8" s="10">
        <f t="shared" si="6"/>
        <v>16172</v>
      </c>
      <c r="I8" s="4" t="e">
        <f>#REF!</f>
        <v>#REF!</v>
      </c>
      <c r="J8" s="4">
        <f t="shared" si="7"/>
        <v>0</v>
      </c>
      <c r="O8">
        <v>0</v>
      </c>
      <c r="P8">
        <v>0</v>
      </c>
      <c r="Q8">
        <v>365</v>
      </c>
      <c r="R8" s="17">
        <v>8500000</v>
      </c>
      <c r="S8" s="8"/>
      <c r="T8" s="8">
        <f t="shared" si="11"/>
        <v>573.05000000000007</v>
      </c>
      <c r="U8" s="11">
        <f t="shared" si="12"/>
        <v>14832.911613297267</v>
      </c>
      <c r="V8">
        <f t="shared" si="13"/>
        <v>0</v>
      </c>
      <c r="W8" s="11" t="e">
        <f t="shared" si="14"/>
        <v>#DIV/0!</v>
      </c>
    </row>
    <row r="9" spans="1:23" x14ac:dyDescent="0.25">
      <c r="A9" s="4">
        <f t="shared" si="0"/>
        <v>0</v>
      </c>
      <c r="B9" s="4">
        <f t="shared" si="1"/>
        <v>433.33333333333337</v>
      </c>
      <c r="C9" s="4">
        <f t="shared" si="9"/>
        <v>520</v>
      </c>
      <c r="D9" s="4">
        <f t="shared" si="2"/>
        <v>624</v>
      </c>
      <c r="E9" s="5">
        <f t="shared" si="3"/>
        <v>7000000</v>
      </c>
      <c r="F9" s="10">
        <f t="shared" si="4"/>
        <v>16154</v>
      </c>
      <c r="G9" s="10">
        <f t="shared" si="5"/>
        <v>13462</v>
      </c>
      <c r="H9" s="10">
        <f t="shared" si="6"/>
        <v>11218</v>
      </c>
      <c r="I9" s="4" t="e">
        <f>#REF!</f>
        <v>#REF!</v>
      </c>
      <c r="J9" s="4">
        <f t="shared" si="7"/>
        <v>0</v>
      </c>
      <c r="O9">
        <v>0</v>
      </c>
      <c r="P9">
        <v>520</v>
      </c>
      <c r="Q9">
        <f t="shared" si="10"/>
        <v>433.33333333333337</v>
      </c>
      <c r="R9" s="17">
        <v>7000000</v>
      </c>
      <c r="S9" s="8"/>
      <c r="T9" s="8">
        <f t="shared" si="11"/>
        <v>680.33333333333337</v>
      </c>
      <c r="U9">
        <f t="shared" si="12"/>
        <v>10289.073983341499</v>
      </c>
      <c r="V9">
        <f t="shared" si="13"/>
        <v>331.21019108280251</v>
      </c>
      <c r="W9">
        <f t="shared" si="14"/>
        <v>21134.615384615387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17">
        <v>0</v>
      </c>
      <c r="S10" s="8"/>
      <c r="T10" s="8">
        <f t="shared" si="11"/>
        <v>0</v>
      </c>
      <c r="U10" t="e">
        <f t="shared" si="12"/>
        <v>#DIV/0!</v>
      </c>
      <c r="V10">
        <f t="shared" si="13"/>
        <v>0</v>
      </c>
      <c r="W10" t="e">
        <f t="shared" si="14"/>
        <v>#DIV/0!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17">
        <v>0</v>
      </c>
      <c r="S11" s="8"/>
      <c r="T11" s="8">
        <f t="shared" si="11"/>
        <v>0</v>
      </c>
      <c r="U11" t="e">
        <f t="shared" si="12"/>
        <v>#DIV/0!</v>
      </c>
      <c r="V11">
        <f t="shared" si="13"/>
        <v>0</v>
      </c>
      <c r="W11" t="e">
        <f t="shared" si="14"/>
        <v>#DIV/0!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17">
        <v>0</v>
      </c>
      <c r="S12" s="8"/>
      <c r="T12" s="8">
        <f t="shared" si="11"/>
        <v>0</v>
      </c>
      <c r="U12" t="e">
        <f t="shared" si="12"/>
        <v>#DIV/0!</v>
      </c>
      <c r="V12">
        <f t="shared" si="13"/>
        <v>0</v>
      </c>
      <c r="W12" t="e">
        <f t="shared" si="14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8"/>
      <c r="T13" s="8">
        <f t="shared" si="11"/>
        <v>0</v>
      </c>
      <c r="U13" t="e">
        <f t="shared" si="12"/>
        <v>#DIV/0!</v>
      </c>
      <c r="V13">
        <f t="shared" si="13"/>
        <v>0</v>
      </c>
      <c r="W13" t="e">
        <f t="shared" si="14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>
        <f t="shared" si="11"/>
        <v>0</v>
      </c>
      <c r="U14" t="e">
        <f t="shared" si="12"/>
        <v>#DIV/0!</v>
      </c>
      <c r="V14">
        <f t="shared" si="13"/>
        <v>0</v>
      </c>
      <c r="W14" t="e">
        <f t="shared" si="14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>
        <f t="shared" si="11"/>
        <v>0</v>
      </c>
      <c r="U15" t="e">
        <f t="shared" si="12"/>
        <v>#DIV/0!</v>
      </c>
      <c r="V15">
        <f t="shared" si="13"/>
        <v>0</v>
      </c>
      <c r="W15" t="e">
        <f t="shared" si="14"/>
        <v>#DIV/0!</v>
      </c>
    </row>
    <row r="16" spans="1:23" x14ac:dyDescent="0.25">
      <c r="G16" t="s">
        <v>18</v>
      </c>
    </row>
    <row r="18" spans="7:24" x14ac:dyDescent="0.25">
      <c r="G18" t="s">
        <v>17</v>
      </c>
      <c r="H18">
        <v>566</v>
      </c>
    </row>
    <row r="19" spans="7:24" x14ac:dyDescent="0.25">
      <c r="G19" t="s">
        <v>20</v>
      </c>
      <c r="H19">
        <v>12500</v>
      </c>
      <c r="J19" t="s">
        <v>22</v>
      </c>
    </row>
    <row r="20" spans="7:24" x14ac:dyDescent="0.25">
      <c r="H20">
        <f>H19*H18</f>
        <v>7075000</v>
      </c>
      <c r="J20">
        <v>2.82</v>
      </c>
      <c r="N20">
        <v>4.1100000000000003</v>
      </c>
      <c r="O20">
        <f>N20*J20</f>
        <v>11.590199999999999</v>
      </c>
    </row>
    <row r="21" spans="7:24" x14ac:dyDescent="0.25">
      <c r="J21">
        <v>2.14</v>
      </c>
      <c r="N21">
        <v>3.47</v>
      </c>
      <c r="O21">
        <f t="shared" ref="O21:O29" si="25">N21*J21</f>
        <v>7.4258000000000006</v>
      </c>
    </row>
    <row r="22" spans="7:24" x14ac:dyDescent="0.25">
      <c r="G22" s="6"/>
      <c r="H22" s="6"/>
      <c r="J22">
        <v>1.5</v>
      </c>
      <c r="N22">
        <v>0.85</v>
      </c>
      <c r="O22">
        <f t="shared" si="25"/>
        <v>1.2749999999999999</v>
      </c>
    </row>
    <row r="23" spans="7:24" x14ac:dyDescent="0.25">
      <c r="G23" t="s">
        <v>13</v>
      </c>
      <c r="J23">
        <v>0.15</v>
      </c>
      <c r="N23">
        <v>0.68</v>
      </c>
      <c r="O23">
        <f t="shared" si="25"/>
        <v>0.10200000000000001</v>
      </c>
    </row>
    <row r="24" spans="7:24" x14ac:dyDescent="0.25">
      <c r="G24" t="s">
        <v>14</v>
      </c>
      <c r="H24">
        <v>5700000</v>
      </c>
      <c r="J24">
        <v>0.85</v>
      </c>
      <c r="N24">
        <v>1.3</v>
      </c>
      <c r="O24">
        <f t="shared" si="25"/>
        <v>1.105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342000</v>
      </c>
      <c r="J25">
        <v>0.16</v>
      </c>
      <c r="N25">
        <v>0.7</v>
      </c>
      <c r="O25">
        <f t="shared" si="25"/>
        <v>0.11199999999999999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30000</v>
      </c>
      <c r="J26">
        <v>1.1499999999999999</v>
      </c>
      <c r="N26">
        <v>1.6</v>
      </c>
      <c r="O26">
        <f t="shared" si="25"/>
        <v>1.8399999999999999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>
        <f>SUM(H24:H26)</f>
        <v>6072000</v>
      </c>
      <c r="J27">
        <v>0.18</v>
      </c>
      <c r="N27">
        <v>0.8</v>
      </c>
      <c r="O27">
        <f t="shared" si="25"/>
        <v>0.14399999999999999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v>2.88</v>
      </c>
      <c r="N28">
        <v>3.08</v>
      </c>
      <c r="O28">
        <f t="shared" si="25"/>
        <v>8.8704000000000001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J29">
        <v>1.43</v>
      </c>
      <c r="N29">
        <v>0.7</v>
      </c>
      <c r="O29">
        <f t="shared" si="25"/>
        <v>1.0009999999999999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>
        <f>SUM(O20:O29)</f>
        <v>33.465399999999995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>
        <f>O30*10.764</f>
        <v>360.22156559999991</v>
      </c>
      <c r="P31" s="11">
        <f>O31*19500</f>
        <v>7024320.5291999979</v>
      </c>
      <c r="Q31" s="11"/>
      <c r="R31" s="11"/>
      <c r="T31" s="11"/>
      <c r="U31" s="11"/>
      <c r="V31" s="11"/>
      <c r="W31" s="11"/>
      <c r="X31" s="11"/>
    </row>
    <row r="32" spans="7:24" x14ac:dyDescent="0.25">
      <c r="P32" s="11">
        <f>P31/566</f>
        <v>12410.460298939926</v>
      </c>
      <c r="Q32" s="11"/>
      <c r="R32" s="11"/>
      <c r="S32" s="6"/>
      <c r="T32" s="11"/>
      <c r="U32" s="11"/>
      <c r="V32" s="11"/>
      <c r="W32" s="11"/>
      <c r="X32" s="11"/>
    </row>
    <row r="33" spans="15:24" x14ac:dyDescent="0.25">
      <c r="O33">
        <f>H18/O31</f>
        <v>1.571255177510672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5:24" x14ac:dyDescent="0.25">
      <c r="Q34" s="11"/>
      <c r="R34" s="11"/>
    </row>
    <row r="35" spans="15:24" x14ac:dyDescent="0.25">
      <c r="Q35" s="11"/>
      <c r="R35" s="11"/>
      <c r="T35" s="6"/>
    </row>
    <row r="36" spans="15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2025-02-11T06:50:11Z</dcterms:modified>
</cp:coreProperties>
</file>