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2AA1C4F-9540-4B56-8CA3-C3E8EF238B61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8" i="1"/>
  <c r="G10" i="1"/>
  <c r="G11" i="1" s="1"/>
  <c r="G6" i="1"/>
  <c r="G5" i="1"/>
  <c r="G14" i="1" s="1"/>
  <c r="C20" i="1"/>
  <c r="G12" i="1" l="1"/>
  <c r="G13" i="1" s="1"/>
  <c r="G16" i="1" s="1"/>
  <c r="G19" i="1" s="1"/>
  <c r="G20" i="1" s="1"/>
  <c r="C7" i="1"/>
  <c r="G25" i="1" l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<sst xmlns="http://schemas.openxmlformats.org/spreadsheetml/2006/main" count="23" uniqueCount="22">
  <si>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</si>
  <si>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</si>
  <si>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</si>
  <si>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</si>
  <si>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</si>
  <si>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</si>
  <si>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</si>
  <si>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</si>
  <si>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</si>
  <si>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</si>
  <si>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</si>
  <si>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</si>
  <si>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</si>
  <si>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</si>
  <si>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</si>
  <si>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</si>
  <si>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</si>
  <si>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</si>
  <si>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</si>
  <si>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</si>
  <si>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Central Bank of India\chembur\Urmila santosh Gupta</t>
  </si>
  <si>
    <t>revised - 12.02.25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</si>
</sst>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I19" sqref="I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19300</v>
      </c>
      <c r="D3" s="39" t="s">
        <v>17</v>
      </c>
      <c r="E3" s="5"/>
      <c r="F3" s="5"/>
      <c r="G3" s="34">
        <v>19700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5"/>
      <c r="G4" s="34">
        <v>2500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16800</v>
      </c>
      <c r="D5" s="28"/>
      <c r="E5" s="5"/>
      <c r="F5" s="5"/>
      <c r="G5" s="34">
        <f>G3-G4</f>
        <v>17200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5"/>
      <c r="G6" s="34">
        <f>G4</f>
        <v>2500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24</v>
      </c>
      <c r="D7" s="42">
        <v>2025</v>
      </c>
      <c r="E7" s="5"/>
      <c r="F7" s="5"/>
      <c r="G7" s="35">
        <v>24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36</v>
      </c>
      <c r="D8" s="29">
        <v>2001</v>
      </c>
      <c r="E8" s="5" t="s">
        <v>18</v>
      </c>
      <c r="F8" s="5"/>
      <c r="G8" s="35">
        <f>G9-G7</f>
        <v>36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36</v>
      </c>
      <c r="D10" s="29"/>
      <c r="E10" s="5"/>
      <c r="F10" s="5"/>
      <c r="G10" s="35">
        <f>90*G7/G9</f>
        <v>36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0.36</v>
      </c>
      <c r="D11" s="30"/>
      <c r="E11" s="5"/>
      <c r="F11" s="5"/>
      <c r="G11" s="36">
        <f>G10%</f>
        <v>0.36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900</v>
      </c>
      <c r="D12" s="28"/>
      <c r="E12" s="5"/>
      <c r="F12" s="5"/>
      <c r="G12" s="34">
        <f>G6*G11</f>
        <v>900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1600</v>
      </c>
      <c r="D13" s="28"/>
      <c r="E13" s="5"/>
      <c r="F13" s="5"/>
      <c r="G13" s="34">
        <f>G6-G12</f>
        <v>1600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16800</v>
      </c>
      <c r="D14" s="28"/>
      <c r="E14" s="5"/>
      <c r="F14" s="5"/>
      <c r="G14" s="34">
        <f>G5</f>
        <v>17200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18400</v>
      </c>
      <c r="D16" s="28"/>
      <c r="E16" s="5"/>
      <c r="F16" s="5"/>
      <c r="G16" s="39">
        <f>G14+G13</f>
        <v>18800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19</v>
      </c>
      <c r="B18" s="41"/>
      <c r="C18" s="42">
        <v>676</v>
      </c>
      <c r="D18" s="29"/>
      <c r="G18" s="42">
        <v>676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12438400</v>
      </c>
      <c r="D19" s="44"/>
      <c r="G19" s="37">
        <f>G16*G18+H20</f>
        <v>12708800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11194560</v>
      </c>
      <c r="D20" s="49"/>
      <c r="E20" s="50"/>
      <c r="G20" s="19">
        <f>G19*0.95</f>
        <v>12073360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9950720</v>
      </c>
      <c r="D21" s="31"/>
      <c r="E21" s="51"/>
      <c r="G21" s="19">
        <f>G19*0.8</f>
        <v>10167040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1690000</v>
      </c>
      <c r="D23" s="32"/>
      <c r="G23" s="38">
        <f>G4*G18</f>
        <v>1690000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C19*0.025/12</f>
        <v>25913.333333333332</v>
      </c>
      <c r="D25" s="33"/>
      <c r="E25" s="47"/>
      <c r="G25" s="19">
        <f>G19*0.025/12</f>
        <v>26476.666666666668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2025-02-12T12:47:04Z</dcterms:modified>
</cp:coreProperties>
</file>