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42215B8-E76D-414B-8657-A6E29BE8D14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7" i="1" l="1"/>
  <c r="I36" i="1"/>
  <c r="C37" i="1"/>
  <c r="H36" i="1"/>
  <c r="C36" i="1"/>
  <c r="B36" i="1"/>
  <c r="C29" i="1"/>
  <c r="H12" i="1"/>
  <c r="F12" i="1"/>
  <c r="E13" i="1"/>
  <c r="C34" i="1" l="1"/>
  <c r="C35" i="1"/>
  <c r="B35" i="1"/>
  <c r="B34" i="1"/>
  <c r="B20" i="1"/>
  <c r="F6" i="1"/>
  <c r="F38" i="1" l="1"/>
  <c r="H29" i="1" l="1"/>
  <c r="H28" i="1"/>
  <c r="H35" i="1"/>
  <c r="H34" i="1"/>
  <c r="G30" i="1" l="1"/>
  <c r="F37" i="1"/>
  <c r="H37" i="1" s="1"/>
  <c r="F36" i="1" l="1"/>
  <c r="F35" i="1"/>
  <c r="F34" i="1"/>
  <c r="G38" i="1" l="1"/>
  <c r="G37" i="1"/>
  <c r="I37" i="1" s="1"/>
  <c r="G36" i="1"/>
  <c r="G35" i="1"/>
  <c r="G34" i="1"/>
  <c r="I29" i="1" l="1"/>
  <c r="G27" i="1"/>
  <c r="H27" i="1"/>
  <c r="I30" i="1"/>
  <c r="B10" i="1"/>
  <c r="B11" i="1" s="1"/>
  <c r="B8" i="1"/>
  <c r="B6" i="1"/>
  <c r="B5" i="1"/>
  <c r="B14" i="1" s="1"/>
  <c r="B12" i="1" l="1"/>
  <c r="B13" i="1" s="1"/>
  <c r="B15" i="1" l="1"/>
  <c r="H38" i="1" l="1"/>
  <c r="I35" i="1"/>
  <c r="I34" i="1"/>
  <c r="B17" i="1"/>
  <c r="I27" i="1"/>
  <c r="F27" i="1"/>
  <c r="B21" i="1" l="1"/>
  <c r="B18" i="1"/>
  <c r="B19" i="1"/>
  <c r="F28" i="1"/>
  <c r="G28" i="1"/>
  <c r="F29" i="1"/>
  <c r="G29" i="1"/>
  <c r="F30" i="1"/>
  <c r="I28" i="1" l="1"/>
  <c r="H30" i="1" l="1"/>
  <c r="G3" i="1" l="1"/>
</calcChain>
</file>

<file path=xl/sharedStrings.xml><?xml version="1.0" encoding="utf-8"?>
<sst xmlns="http://schemas.openxmlformats.org/spreadsheetml/2006/main" count="36" uniqueCount="28">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</sst>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7060B-A766-4700-A7EA-002D5F3E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0592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28</xdr:col>
      <xdr:colOff>601265</xdr:colOff>
      <xdr:row>39</xdr:row>
      <xdr:rowOff>134406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FF2B04-BC5F-46F7-A3C6-1FA5746F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526065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A8A5D-8401-49C9-A451-ED2A3C71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4308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29</xdr:col>
      <xdr:colOff>220297</xdr:colOff>
      <xdr:row>37</xdr:row>
      <xdr:rowOff>29510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2626B1-43D6-43D9-B325-7D03219F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381000"/>
          <a:ext cx="8754697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7700</v>
      </c>
      <c r="C3" s="17"/>
      <c r="D3" s="10"/>
      <c r="E3">
        <v>2005</v>
      </c>
      <c r="F3" s="3">
        <v>2025</v>
      </c>
      <c r="G3" s="4">
        <f>F3-E3</f>
        <v>20</v>
      </c>
      <c r="L3" s="3"/>
      <c r="M3" s="4"/>
    </row>
    <row r="4" spans="1:17" ht="33" x14ac:dyDescent="0.3">
      <c r="A4" s="52" t="s">
        <v>1</v>
      </c>
      <c r="B4" s="51">
        <v>2300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5400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2300</v>
      </c>
      <c r="C6" s="17"/>
      <c r="D6" s="50"/>
      <c r="E6" s="61"/>
      <c r="F6" s="3">
        <f>43.89*10.764</f>
        <v>472.43196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20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40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30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0.3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690</v>
      </c>
      <c r="C12" s="19"/>
      <c r="D12" s="59"/>
      <c r="E12" s="56">
        <v>375</v>
      </c>
      <c r="F12">
        <f>F6/E12</f>
        <v>1.25981856</v>
      </c>
      <c r="G12" s="13"/>
      <c r="H12" s="23">
        <f>375+10</f>
        <v>385</v>
      </c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1610</v>
      </c>
      <c r="C13" s="19"/>
      <c r="D13" s="60"/>
      <c r="E13" s="46">
        <f>E12*1.2</f>
        <v>450</v>
      </c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5400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7010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472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54">
        <f>B15*B16</f>
        <v>3308720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27</v>
      </c>
      <c r="B18" s="54">
        <f>B17*0.9</f>
        <v>2977848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54">
        <f>B17*0.8</f>
        <v>2646976</v>
      </c>
      <c r="C19" s="20"/>
      <c r="D19" s="43"/>
      <c r="E19" s="44"/>
      <c r="F19" s="45"/>
      <c r="G19" s="44"/>
      <c r="H19" s="46"/>
      <c r="M19" s="5"/>
      <c r="N19" s="6"/>
    </row>
    <row r="20" spans="1:14" ht="18.75" x14ac:dyDescent="0.3">
      <c r="A20" s="16" t="s">
        <v>12</v>
      </c>
      <c r="B20" s="17">
        <f>472*B4</f>
        <v>1085600</v>
      </c>
      <c r="C20" s="17"/>
      <c r="D20" s="43"/>
      <c r="E20" s="47"/>
      <c r="F20" s="47"/>
      <c r="G20" s="48"/>
      <c r="H20" s="49"/>
    </row>
    <row r="21" spans="1:14" ht="16.5" x14ac:dyDescent="0.3">
      <c r="A21" s="16" t="s">
        <v>16</v>
      </c>
      <c r="B21" s="17">
        <f>B17*0.03/12</f>
        <v>8271.7999999999993</v>
      </c>
      <c r="C21" s="30"/>
      <c r="D21" s="43"/>
      <c r="E21" s="46"/>
      <c r="F21" s="44"/>
      <c r="G21" s="49"/>
      <c r="H21" s="49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535</v>
      </c>
      <c r="D27" s="8"/>
      <c r="E27" s="8">
        <v>3400000</v>
      </c>
      <c r="F27" s="10" t="e">
        <f t="shared" ref="F27:F30" si="0">E27/B27</f>
        <v>#DIV/0!</v>
      </c>
      <c r="G27" s="10">
        <f>E27/C27</f>
        <v>6355.1401869158881</v>
      </c>
      <c r="H27" s="10" t="e">
        <f>E27/D27</f>
        <v>#DIV/0!</v>
      </c>
      <c r="I27" s="8" t="e">
        <f>C27/B27</f>
        <v>#DIV/0!</v>
      </c>
      <c r="J27" s="15"/>
    </row>
    <row r="28" spans="1:14" ht="17.25" x14ac:dyDescent="0.3">
      <c r="B28" s="9"/>
      <c r="C28" s="8">
        <v>500</v>
      </c>
      <c r="D28" s="8"/>
      <c r="E28" s="8">
        <v>3700000</v>
      </c>
      <c r="F28" s="10" t="e">
        <f t="shared" si="0"/>
        <v>#DIV/0!</v>
      </c>
      <c r="G28" s="10">
        <f>E28/C28</f>
        <v>7400</v>
      </c>
      <c r="H28" s="10" t="e">
        <f>E28/D28</f>
        <v>#DIV/0!</v>
      </c>
      <c r="I28" s="8" t="e">
        <f>C28/B28</f>
        <v>#DIV/0!</v>
      </c>
      <c r="J28" s="15"/>
    </row>
    <row r="29" spans="1:14" x14ac:dyDescent="0.25">
      <c r="B29" s="9">
        <v>440</v>
      </c>
      <c r="C29" s="8">
        <f>B29*1.2</f>
        <v>528</v>
      </c>
      <c r="D29" s="8"/>
      <c r="E29" s="8">
        <v>4300000</v>
      </c>
      <c r="F29" s="10">
        <f t="shared" si="0"/>
        <v>9772.7272727272721</v>
      </c>
      <c r="G29" s="10">
        <f t="shared" ref="G29:G30" si="1">E29/C29</f>
        <v>8143.939393939394</v>
      </c>
      <c r="H29" s="10" t="e">
        <f>E29/D29</f>
        <v>#DIV/0!</v>
      </c>
      <c r="I29" s="8">
        <f>C29/B29</f>
        <v>1.2</v>
      </c>
    </row>
    <row r="30" spans="1:14" x14ac:dyDescent="0.25">
      <c r="B30" s="9"/>
      <c r="C30" s="8">
        <v>425</v>
      </c>
      <c r="D30" s="8"/>
      <c r="E30" s="8">
        <v>2511000</v>
      </c>
      <c r="F30" s="10" t="e">
        <f t="shared" si="0"/>
        <v>#DIV/0!</v>
      </c>
      <c r="G30" s="10">
        <f t="shared" si="1"/>
        <v>5908.2352941176468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/>
      <c r="C32" s="8"/>
      <c r="D32" s="8"/>
      <c r="E32" s="10"/>
      <c r="F32" s="10"/>
      <c r="G32" s="10"/>
      <c r="H32" s="10"/>
      <c r="I32" s="8"/>
    </row>
    <row r="33" spans="2:11" x14ac:dyDescent="0.25">
      <c r="B33" s="9" t="s">
        <v>15</v>
      </c>
      <c r="C33" s="8" t="s">
        <v>20</v>
      </c>
      <c r="D33" s="8" t="s">
        <v>24</v>
      </c>
      <c r="E33" s="8" t="s">
        <v>11</v>
      </c>
      <c r="F33" s="8" t="s">
        <v>17</v>
      </c>
      <c r="G33" s="8" t="s">
        <v>18</v>
      </c>
    </row>
    <row r="34" spans="2:11" x14ac:dyDescent="0.25">
      <c r="B34" s="9">
        <f>39*10.764</f>
        <v>419.79599999999999</v>
      </c>
      <c r="C34" s="8">
        <f>B34*1.2</f>
        <v>503.75519999999995</v>
      </c>
      <c r="D34" s="8"/>
      <c r="E34" s="8">
        <v>2900000</v>
      </c>
      <c r="F34" s="8">
        <f>E34/B34</f>
        <v>6908.1172760102527</v>
      </c>
      <c r="G34" s="8">
        <f>E34/C34</f>
        <v>5756.7643966752112</v>
      </c>
      <c r="H34" s="10" t="e">
        <f>E34/D34</f>
        <v>#DIV/0!</v>
      </c>
      <c r="I34" s="62">
        <f>B15/G34</f>
        <v>1.2176979144827584</v>
      </c>
      <c r="J34" s="6"/>
    </row>
    <row r="35" spans="2:11" x14ac:dyDescent="0.25">
      <c r="B35" s="9">
        <f>56*10.764</f>
        <v>602.78399999999999</v>
      </c>
      <c r="C35" s="8">
        <f>B35*1.2</f>
        <v>723.34079999999994</v>
      </c>
      <c r="D35" s="8"/>
      <c r="E35" s="8">
        <v>4500000</v>
      </c>
      <c r="F35" s="8">
        <f>E35/B35</f>
        <v>7465.3607262302912</v>
      </c>
      <c r="G35" s="8">
        <f>E35/C35</f>
        <v>6221.1339385252431</v>
      </c>
      <c r="H35" s="10" t="e">
        <f>E35/D35</f>
        <v>#DIV/0!</v>
      </c>
      <c r="I35" s="62">
        <f>B15/G35</f>
        <v>1.126804224</v>
      </c>
    </row>
    <row r="36" spans="2:11" x14ac:dyDescent="0.25">
      <c r="B36" s="9">
        <f>39.59*10.764</f>
        <v>426.14676000000003</v>
      </c>
      <c r="C36" s="8">
        <f>B36*1.2</f>
        <v>511.37611200000003</v>
      </c>
      <c r="D36" s="8"/>
      <c r="E36" s="8">
        <v>2690000</v>
      </c>
      <c r="F36" s="8">
        <f>E36/B36</f>
        <v>6312.3793314772583</v>
      </c>
      <c r="G36" s="8">
        <f>E36/C36</f>
        <v>5260.3161095643827</v>
      </c>
      <c r="H36" s="10">
        <f>B15/G36</f>
        <v>1.3326195335018587</v>
      </c>
      <c r="I36" s="62">
        <f>B16/G36</f>
        <v>8.9728447904832712E-2</v>
      </c>
    </row>
    <row r="37" spans="2:11" x14ac:dyDescent="0.25">
      <c r="B37" s="8">
        <f>34*10.764</f>
        <v>365.976</v>
      </c>
      <c r="C37" s="8">
        <f>B37*1.2</f>
        <v>439.1712</v>
      </c>
      <c r="D37" s="42"/>
      <c r="E37" s="42">
        <v>3000000</v>
      </c>
      <c r="F37" s="8">
        <f>E37/B37</f>
        <v>8197.2588366450254</v>
      </c>
      <c r="G37" s="42">
        <f>E37/C37</f>
        <v>6831.0490305375215</v>
      </c>
      <c r="H37" s="10">
        <f>B16/F37</f>
        <v>5.7580224000000006E-2</v>
      </c>
      <c r="I37" s="62">
        <f>B15/G37</f>
        <v>1.026196704</v>
      </c>
      <c r="K37" s="6"/>
    </row>
    <row r="38" spans="2:11" x14ac:dyDescent="0.25">
      <c r="B38" s="8"/>
      <c r="C38" s="42"/>
      <c r="D38" s="42"/>
      <c r="E38" s="42"/>
      <c r="F38" s="42" t="e">
        <f>E38/B38</f>
        <v>#DIV/0!</v>
      </c>
      <c r="G38" s="42" t="e">
        <f>E38/C38</f>
        <v>#DIV/0!</v>
      </c>
      <c r="H38" s="10" t="e">
        <f>B15/F38</f>
        <v>#DIV/0!</v>
      </c>
    </row>
    <row r="39" spans="2:11" ht="15.75" x14ac:dyDescent="0.25">
      <c r="B39" s="38"/>
      <c r="C39" s="8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39"/>
      <c r="C41" s="9"/>
      <c r="D41" s="8"/>
      <c r="E41" s="8"/>
      <c r="F41" s="8"/>
      <c r="G41" s="8"/>
      <c r="H41" s="8"/>
    </row>
    <row r="42" spans="2:11" ht="15.75" x14ac:dyDescent="0.25">
      <c r="B42" s="22"/>
      <c r="C42" s="7"/>
      <c r="D42" s="41"/>
    </row>
    <row r="43" spans="2:11" ht="15.75" x14ac:dyDescent="0.25">
      <c r="B43" s="22"/>
      <c r="C43" s="7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P3" sqref="P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2025-02-10T10:03:44Z</dcterms:modified>
</cp:coreProperties>
</file>