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98C6250-868C-4E9C-B1ED-2805A04503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87" i="1" l="1"/>
  <c r="H26" i="1"/>
  <c r="H18" i="1"/>
  <c r="H15" i="1"/>
  <c r="H11" i="1"/>
  <c r="H12" i="1" s="1"/>
  <c r="H9" i="1"/>
  <c r="H7" i="1"/>
  <c r="H13" i="1" s="1"/>
  <c r="H14" i="1" s="1"/>
  <c r="H6" i="1"/>
  <c r="H17" i="1" s="1"/>
  <c r="H16" i="1" l="1"/>
  <c r="H22" i="1"/>
  <c r="H24" i="1" s="1"/>
  <c r="F87" i="1"/>
  <c r="F26" i="1"/>
  <c r="F18" i="1"/>
  <c r="F15" i="1"/>
  <c r="F11" i="1"/>
  <c r="F12" i="1" s="1"/>
  <c r="F13" i="1" s="1"/>
  <c r="F14" i="1" s="1"/>
  <c r="F7" i="1"/>
  <c r="F6" i="1"/>
  <c r="F17" i="1" s="1"/>
  <c r="H28" i="1" l="1"/>
  <c r="H19" i="1"/>
  <c r="H23" i="1"/>
  <c r="F16" i="1"/>
  <c r="F22" i="1"/>
  <c r="F9" i="1"/>
  <c r="C8" i="1"/>
  <c r="F23" i="1" l="1"/>
  <c r="F28" i="1"/>
  <c r="F19" i="1"/>
  <c r="F24" i="1"/>
  <c r="C15" i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<sst xmlns="http://schemas.openxmlformats.org/spreadsheetml/2006/main" count="32" uniqueCount="29">
  <si>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</si>
  <si>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</si>
  <si>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</si>
  <si>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</si>
  <si>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</si>
  <si>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</si>
  <si>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</si>
  <si>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</si>
  <si>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</si>
  <si>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</si>
  <si>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</si>
  <si>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</si>
  <si>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</si>
  <si>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</si>
  <si>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</si>
  <si>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</si>
  <si>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</si>
  <si>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</si>
  <si>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</si>
  <si>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</si>
  <si>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</si>
  <si>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</si>
  <si>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BCC</t>
  </si>
  <si>
    <t>Cosmos\Dombivali (East)\Harendar Horgundas Nihalani</t>
  </si>
  <si>
    <t>Unit no.11</t>
  </si>
  <si>
    <t>Unit no.3</t>
  </si>
  <si>
    <t>Unit No. 3</t>
  </si>
  <si>
    <t>Unit no.12</t>
  </si>
  <si>
    <t>Unit No.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</si>
</sst>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5" fillId="0" borderId="0" xfId="0" applyFont="1" applyBorder="1" applyAlignment="1">
      <alignment horizontal="center"/>
    </xf>
    <xf numFmtId="43" fontId="1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5" zoomScale="115" zoomScaleNormal="115"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42578125" bestFit="1" customWidth="1"/>
    <col min="8" max="8" width="15.5703125" style="22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5"/>
      <c r="H1" s="19"/>
      <c r="I1" s="5"/>
      <c r="J1" s="5"/>
      <c r="K1" s="5"/>
      <c r="L1" s="5"/>
      <c r="M1" s="3"/>
    </row>
    <row r="2" spans="1:13" x14ac:dyDescent="0.25">
      <c r="A2" s="4"/>
      <c r="B2" s="50"/>
      <c r="C2" s="52" t="s">
        <v>24</v>
      </c>
      <c r="D2" s="30"/>
      <c r="E2" s="5"/>
      <c r="F2" s="52" t="s">
        <v>25</v>
      </c>
      <c r="G2" s="5"/>
      <c r="H2" s="52" t="s">
        <v>27</v>
      </c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37800</v>
      </c>
      <c r="D3" s="41" t="s">
        <v>21</v>
      </c>
      <c r="E3" s="5"/>
      <c r="F3" s="41">
        <v>37800</v>
      </c>
      <c r="G3" s="5"/>
      <c r="H3" s="41">
        <v>37800</v>
      </c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650</v>
      </c>
      <c r="D4" s="41"/>
      <c r="E4" s="5"/>
      <c r="F4" s="41">
        <v>500</v>
      </c>
      <c r="G4" s="5"/>
      <c r="H4" s="41">
        <v>492</v>
      </c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41">
        <v>2500</v>
      </c>
      <c r="G5" s="5"/>
      <c r="H5" s="41">
        <v>2500</v>
      </c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35300</v>
      </c>
      <c r="D6" s="31"/>
      <c r="E6" s="5"/>
      <c r="F6" s="37">
        <f>F3-F5</f>
        <v>35300</v>
      </c>
      <c r="G6" s="5"/>
      <c r="H6" s="37">
        <f>H3-H5</f>
        <v>35300</v>
      </c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37">
        <f>F5</f>
        <v>2500</v>
      </c>
      <c r="G7" s="5"/>
      <c r="H7" s="37">
        <f>H5</f>
        <v>2500</v>
      </c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48</v>
      </c>
      <c r="D8" s="44">
        <v>2025</v>
      </c>
      <c r="E8" s="5"/>
      <c r="F8" s="38">
        <v>48</v>
      </c>
      <c r="G8" s="5"/>
      <c r="H8" s="38">
        <v>48</v>
      </c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12</v>
      </c>
      <c r="D9" s="32">
        <v>1977</v>
      </c>
      <c r="E9" s="5" t="s">
        <v>22</v>
      </c>
      <c r="F9" s="38">
        <f>F10-F8</f>
        <v>12</v>
      </c>
      <c r="G9" s="5"/>
      <c r="H9" s="38">
        <f>H10-H8</f>
        <v>12</v>
      </c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5"/>
      <c r="H10" s="38">
        <v>60</v>
      </c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72</v>
      </c>
      <c r="D11" s="32"/>
      <c r="E11" s="5"/>
      <c r="F11" s="38">
        <f>90*F8/F10</f>
        <v>72</v>
      </c>
      <c r="G11" s="5"/>
      <c r="H11" s="38">
        <f>90*H8/H10</f>
        <v>72</v>
      </c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0.72</v>
      </c>
      <c r="D12" s="33"/>
      <c r="E12" s="5"/>
      <c r="F12" s="39">
        <f>F11%</f>
        <v>0.72</v>
      </c>
      <c r="G12" s="5"/>
      <c r="H12" s="39">
        <f>H11%</f>
        <v>0.72</v>
      </c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1800</v>
      </c>
      <c r="D13" s="31"/>
      <c r="E13" s="5"/>
      <c r="F13" s="37">
        <f>F7*F12</f>
        <v>1800</v>
      </c>
      <c r="G13" s="5"/>
      <c r="H13" s="37">
        <f>H7*H12</f>
        <v>1800</v>
      </c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700</v>
      </c>
      <c r="D14" s="31"/>
      <c r="E14" s="5"/>
      <c r="F14" s="37">
        <f>F7-F13</f>
        <v>700</v>
      </c>
      <c r="G14" s="5"/>
      <c r="H14" s="37">
        <f>H7-H13</f>
        <v>700</v>
      </c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1625000</v>
      </c>
      <c r="D15" s="31"/>
      <c r="E15" s="5"/>
      <c r="F15" s="41">
        <f>F4*F5</f>
        <v>1250000</v>
      </c>
      <c r="G15" s="5"/>
      <c r="H15" s="41">
        <f>H4*H5</f>
        <v>1230000</v>
      </c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1170000</v>
      </c>
      <c r="D16" s="31"/>
      <c r="E16" s="5"/>
      <c r="F16" s="41">
        <f>F15*F12</f>
        <v>900000</v>
      </c>
      <c r="G16" s="5"/>
      <c r="H16" s="41">
        <f>H15*H12</f>
        <v>885600</v>
      </c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35300</v>
      </c>
      <c r="D17" s="31"/>
      <c r="E17" s="5"/>
      <c r="F17" s="37">
        <f>F6</f>
        <v>35300</v>
      </c>
      <c r="G17" s="5"/>
      <c r="H17" s="37">
        <f>H6</f>
        <v>35300</v>
      </c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24570000</v>
      </c>
      <c r="D18" s="31"/>
      <c r="E18" s="5"/>
      <c r="F18" s="37">
        <f>F21*F3</f>
        <v>18900000</v>
      </c>
      <c r="G18" s="5"/>
      <c r="H18" s="37">
        <f>H21*H3</f>
        <v>18597600</v>
      </c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36000</v>
      </c>
      <c r="D19" s="31"/>
      <c r="E19" s="5"/>
      <c r="F19" s="41">
        <f>ROUND(F22/F21,0)</f>
        <v>36000</v>
      </c>
      <c r="G19" s="5"/>
      <c r="H19" s="41">
        <f>ROUND(H22/H21,0)</f>
        <v>36000</v>
      </c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5"/>
      <c r="H20" s="38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650</v>
      </c>
      <c r="D21" s="48"/>
      <c r="E21" s="5"/>
      <c r="F21" s="44">
        <v>500</v>
      </c>
      <c r="G21" s="5"/>
      <c r="H21" s="44">
        <v>492</v>
      </c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23400000</v>
      </c>
      <c r="D22" s="49"/>
      <c r="E22" s="5"/>
      <c r="F22" s="46">
        <f>F18-F16</f>
        <v>18000000</v>
      </c>
      <c r="G22" s="5"/>
      <c r="H22" s="46">
        <f>H18-H16</f>
        <v>17712000</v>
      </c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21060000</v>
      </c>
      <c r="D23" s="34"/>
      <c r="E23" s="5"/>
      <c r="F23" s="21">
        <f>F22*0.9</f>
        <v>16200000</v>
      </c>
      <c r="G23" s="5"/>
      <c r="H23" s="21">
        <f>H22*0.9</f>
        <v>15940800</v>
      </c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18720000</v>
      </c>
      <c r="D24" s="34"/>
      <c r="E24" s="5"/>
      <c r="F24" s="21">
        <f>F22*0.8</f>
        <v>14400000</v>
      </c>
      <c r="G24" s="5"/>
      <c r="H24" s="21">
        <f>H22*0.8</f>
        <v>14169600</v>
      </c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5"/>
      <c r="H25" s="20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1625000</v>
      </c>
      <c r="D26" s="35"/>
      <c r="E26" s="5"/>
      <c r="F26" s="40">
        <f>F5*F21</f>
        <v>1250000</v>
      </c>
      <c r="G26" s="5"/>
      <c r="H26" s="40">
        <f>H5*H21</f>
        <v>1230000</v>
      </c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G27" s="5"/>
      <c r="H27" s="20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58500</v>
      </c>
      <c r="D28" s="36"/>
      <c r="E28" s="5"/>
      <c r="F28" s="21">
        <f>F22*0.03/12</f>
        <v>45000</v>
      </c>
      <c r="G28" s="5"/>
      <c r="H28" s="21">
        <f>H22*0.03/12</f>
        <v>44280</v>
      </c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5"/>
      <c r="H29" s="21"/>
      <c r="I29" s="5"/>
      <c r="J29" s="5"/>
      <c r="K29" s="5"/>
    </row>
    <row r="30" spans="1:13" ht="17.25" x14ac:dyDescent="0.4">
      <c r="A30" s="51" t="s">
        <v>23</v>
      </c>
      <c r="B30" s="5"/>
      <c r="C30" s="36"/>
      <c r="D30" s="36"/>
      <c r="E30" s="27"/>
      <c r="F30" s="53" t="s">
        <v>26</v>
      </c>
      <c r="G30" s="18"/>
      <c r="H30" s="53" t="s">
        <v>28</v>
      </c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1" t="s">
        <v>23</v>
      </c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G44" s="5"/>
      <c r="H44" s="28"/>
      <c r="I44" s="5"/>
      <c r="J44" s="5"/>
      <c r="K44" s="5"/>
    </row>
    <row r="45" spans="1:11" x14ac:dyDescent="0.25">
      <c r="A45" s="5"/>
      <c r="B45" s="5"/>
      <c r="C45" s="28"/>
      <c r="F45" s="28"/>
      <c r="G45" s="5"/>
      <c r="H45" s="28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G46" s="5"/>
      <c r="H46" s="28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G47" s="5"/>
      <c r="H47" s="28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5"/>
      <c r="H48" s="2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5"/>
      <c r="H49" s="25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18"/>
      <c r="H50" s="25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18"/>
      <c r="H51" s="2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5"/>
      <c r="H52" s="20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G53" s="5"/>
      <c r="H53" s="20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G54" s="5"/>
      <c r="H54" s="20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G55" s="5"/>
      <c r="H55" s="20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5"/>
      <c r="H56" s="20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5"/>
      <c r="H57" s="20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5"/>
      <c r="H58" s="20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5"/>
      <c r="H59" s="20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5"/>
      <c r="H60" s="20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5"/>
      <c r="H61" s="20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5"/>
      <c r="H62" s="20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5"/>
      <c r="H63" s="20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5"/>
      <c r="H64" s="20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5"/>
      <c r="H65" s="20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5"/>
      <c r="H66" s="20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5"/>
      <c r="H67" s="20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5"/>
      <c r="H68" s="20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5"/>
      <c r="H69" s="20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5"/>
      <c r="H70" s="20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5"/>
      <c r="H71" s="20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5"/>
      <c r="H72" s="20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18"/>
      <c r="H73" s="20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5"/>
      <c r="H74" s="20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5"/>
      <c r="H75" s="20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5"/>
      <c r="H76" s="20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5"/>
      <c r="H77" s="20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5"/>
      <c r="H78" s="20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5"/>
      <c r="H79" s="20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5"/>
      <c r="H80" s="20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5"/>
      <c r="H81" s="20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5"/>
      <c r="H82" s="20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5"/>
      <c r="H83" s="20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5"/>
      <c r="H84" s="20"/>
      <c r="I84" s="5"/>
      <c r="J84" s="5"/>
      <c r="K84" s="5"/>
    </row>
    <row r="85" spans="1:11" x14ac:dyDescent="0.25">
      <c r="A85" s="5"/>
      <c r="B85" s="5"/>
      <c r="C85" s="20"/>
      <c r="F85" s="20"/>
      <c r="G85" s="5"/>
      <c r="H85" s="20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5"/>
      <c r="H86" s="20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5"/>
      <c r="H87" s="20">
        <f>H86*H85</f>
        <v>0</v>
      </c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5"/>
      <c r="H88" s="20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5"/>
      <c r="H89" s="20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5"/>
      <c r="H90" s="20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5"/>
      <c r="H91" s="20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5"/>
      <c r="H92" s="20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5"/>
      <c r="H93" s="20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5"/>
      <c r="H94" s="20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5"/>
      <c r="H95" s="20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5"/>
      <c r="H96" s="20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5"/>
      <c r="H97" s="20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5"/>
      <c r="H98" s="20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5"/>
      <c r="H99" s="20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5"/>
      <c r="H100" s="20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5"/>
      <c r="H101" s="20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5"/>
      <c r="H102" s="20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5"/>
      <c r="H103" s="20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5"/>
      <c r="H104" s="20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5"/>
      <c r="H105" s="20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5"/>
      <c r="H106" s="20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5"/>
      <c r="H107" s="20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5"/>
      <c r="H108" s="20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5"/>
      <c r="H109" s="20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5"/>
      <c r="H110" s="20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5"/>
      <c r="H111" s="20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5"/>
      <c r="H112" s="20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5"/>
      <c r="H113" s="20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5"/>
      <c r="H114" s="20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5"/>
      <c r="H115" s="20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5"/>
      <c r="H116" s="20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5"/>
      <c r="H117" s="20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5"/>
      <c r="H118" s="20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5"/>
      <c r="H119" s="20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5"/>
      <c r="H120" s="20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5"/>
      <c r="H121" s="20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5"/>
      <c r="H122" s="20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5"/>
      <c r="H123" s="20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5"/>
      <c r="H124" s="20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5"/>
      <c r="H125" s="20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5"/>
      <c r="H126" s="20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5"/>
      <c r="H127" s="20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5"/>
      <c r="H128" s="20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5"/>
      <c r="H129" s="20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5"/>
      <c r="H130" s="20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5"/>
      <c r="H131" s="20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5"/>
      <c r="H132" s="20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5"/>
      <c r="H133" s="20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5"/>
      <c r="H134" s="20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5"/>
      <c r="H135" s="20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5"/>
      <c r="H136" s="20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5"/>
      <c r="H137" s="20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5"/>
      <c r="H138" s="20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5"/>
      <c r="H139" s="20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5"/>
      <c r="H140" s="20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5"/>
      <c r="H141" s="20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5"/>
      <c r="H142" s="20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5"/>
      <c r="H143" s="20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5"/>
      <c r="H144" s="20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5"/>
      <c r="H145" s="20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5"/>
      <c r="H146" s="20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5"/>
      <c r="H147" s="20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5"/>
      <c r="H148" s="20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5"/>
      <c r="H149" s="20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5"/>
      <c r="H150" s="20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5"/>
      <c r="H151" s="20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5"/>
      <c r="H152" s="20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5"/>
      <c r="H153" s="20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5"/>
      <c r="H154" s="20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5"/>
      <c r="H155" s="20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5"/>
      <c r="H156" s="20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5"/>
      <c r="H157" s="20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5"/>
      <c r="H158" s="20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5"/>
      <c r="H159" s="20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5"/>
      <c r="H160" s="20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2025-02-08T06:44:24Z</dcterms:modified>
</cp:coreProperties>
</file>