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Kiran Suryavanshi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 l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Q3" i="4"/>
  <c r="B3" i="4" s="1"/>
  <c r="C3" i="4" s="1"/>
  <c r="D3" i="4" s="1"/>
  <c r="J3" i="4"/>
  <c r="I3" i="4"/>
  <c r="E3" i="4"/>
  <c r="A3" i="4"/>
  <c r="Q2" i="4"/>
  <c r="B2" i="4" s="1"/>
  <c r="J2" i="4"/>
  <c r="I2" i="4"/>
  <c r="E2" i="4"/>
  <c r="A2" i="4"/>
  <c r="D29" i="23"/>
  <c r="D32" i="23" s="1"/>
  <c r="F3" i="4" l="1"/>
  <c r="F4" i="4"/>
  <c r="F5" i="4"/>
  <c r="H5" i="4"/>
  <c r="G5" i="4"/>
  <c r="G4" i="4"/>
  <c r="H4" i="4"/>
  <c r="H3" i="4"/>
  <c r="G3" i="4"/>
  <c r="F2" i="4"/>
  <c r="C2" i="4"/>
  <c r="G2" i="4" l="1"/>
  <c r="D2" i="4"/>
  <c r="H2" i="4" s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Q10" i="4" l="1"/>
  <c r="P10" i="4"/>
  <c r="D23" i="23"/>
  <c r="C5" i="23"/>
  <c r="B6" i="4" l="1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B13" i="4"/>
  <c r="C13" i="4" s="1"/>
  <c r="D13" i="4" s="1"/>
  <c r="N13" i="24"/>
  <c r="F2" i="24"/>
  <c r="H2" i="24" s="1"/>
  <c r="E2" i="24"/>
  <c r="G2" i="24" s="1"/>
  <c r="J6" i="4"/>
  <c r="J8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H32" i="4" l="1"/>
  <c r="I31" i="4"/>
  <c r="I2" i="24"/>
  <c r="G34" i="4"/>
  <c r="H11" i="4"/>
  <c r="H15" i="4"/>
  <c r="H6" i="4"/>
  <c r="H9" i="4"/>
  <c r="H13" i="4"/>
  <c r="H8" i="4"/>
  <c r="H12" i="4"/>
  <c r="H7" i="4"/>
  <c r="H10" i="4"/>
  <c r="H14" i="4"/>
  <c r="F6" i="4"/>
  <c r="F7" i="4"/>
  <c r="F8" i="4"/>
  <c r="F9" i="4"/>
  <c r="F10" i="4"/>
  <c r="F11" i="4"/>
  <c r="F12" i="4"/>
  <c r="F13" i="4"/>
  <c r="F14" i="4"/>
  <c r="F15" i="4"/>
  <c r="G6" i="4"/>
  <c r="G7" i="4"/>
  <c r="G8" i="4"/>
  <c r="G9" i="4"/>
  <c r="G10" i="4"/>
  <c r="G11" i="4"/>
  <c r="G12" i="4"/>
  <c r="G13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66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<sst xmlns="http://schemas.openxmlformats.org/spreadsheetml/2006/main" count="129" uniqueCount="99">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</sst>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43" fontId="0" fillId="0" borderId="8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231913</xdr:colOff>
      <xdr:row>44</xdr:row>
      <xdr:rowOff>99391</xdr:rowOff>
    </xdr:from>
    <xdr:to>
      <xdr:col>17</xdr:col>
      <xdr:colOff>66675</xdr:colOff>
      <xdr:row>75</xdr:row>
      <xdr:rowOff>175591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4826" y="8216348"/>
          <a:ext cx="9641371" cy="5981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15</xdr:col>
      <xdr:colOff>171450</xdr:colOff>
      <xdr:row>31</xdr:row>
      <xdr:rowOff>19050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0"/>
          <a:ext cx="8991600" cy="5924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170667</xdr:colOff>
      <xdr:row>28</xdr:row>
      <xdr:rowOff>104095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66667" cy="54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34035</v>
      </c>
      <c r="F2" s="75"/>
      <c r="G2" s="124" t="s">
        <v>76</v>
      </c>
      <c r="H2" s="125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32000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32000</v>
      </c>
      <c r="D5" s="57" t="s">
        <v>61</v>
      </c>
      <c r="E5" s="58">
        <f>ROUND(C5/10.764,0)</f>
        <v>2973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9000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23000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0.24</v>
      </c>
      <c r="D8" s="102">
        <f>1-C8</f>
        <v>0.76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17480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26480</v>
      </c>
      <c r="D10" s="57" t="s">
        <v>61</v>
      </c>
      <c r="E10" s="58">
        <f>ROUND(C10/10.764,0)</f>
        <v>2460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2025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2001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24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36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6">
        <v>427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1050420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/>
      <c r="D18" s="75"/>
      <c r="E18" s="61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123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6"/>
      <c r="L1" s="126"/>
      <c r="M1" s="126"/>
      <c r="N1" s="126"/>
      <c r="O1" s="126"/>
      <c r="P1" s="126"/>
      <c r="Q1" s="126"/>
      <c r="R1" s="126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workbookViewId="0">
      <selection activeCell="E11" sqref="E11"/>
    </sheetView>
  </sheetViews>
  <sheetFormatPr defaultRowHeight="15"/>
  <cols>
    <col min="1" max="1" width="21.7109375" bestFit="1" customWidth="1"/>
    <col min="2" max="2" width="15.28515625" bestFit="1" customWidth="1"/>
    <col min="3" max="3" width="28.8554687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4600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2600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24</v>
      </c>
      <c r="D7" s="25"/>
      <c r="F7" s="120"/>
      <c r="G7" s="78"/>
    </row>
    <row r="8" spans="1:8">
      <c r="A8" s="15" t="s">
        <v>18</v>
      </c>
      <c r="B8" s="24"/>
      <c r="C8" s="25">
        <f>C9-C7</f>
        <v>36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36</v>
      </c>
      <c r="D10" s="25"/>
      <c r="F10" s="78"/>
      <c r="G10" s="78"/>
    </row>
    <row r="11" spans="1:8">
      <c r="A11" s="15"/>
      <c r="B11" s="26"/>
      <c r="C11" s="27">
        <f>C10%</f>
        <v>0.36</v>
      </c>
      <c r="D11" s="27"/>
      <c r="F11" s="78"/>
      <c r="G11" s="78"/>
    </row>
    <row r="12" spans="1:8">
      <c r="A12" s="15" t="s">
        <v>21</v>
      </c>
      <c r="B12" s="19"/>
      <c r="C12" s="20">
        <f>C6*C11</f>
        <v>720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1280</v>
      </c>
      <c r="D13" s="23"/>
      <c r="F13" s="78"/>
      <c r="G13" s="78"/>
    </row>
    <row r="14" spans="1:8">
      <c r="A14" s="15" t="s">
        <v>15</v>
      </c>
      <c r="B14" s="19"/>
      <c r="C14" s="20">
        <f>C5</f>
        <v>2600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3880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427</v>
      </c>
      <c r="D18" s="76"/>
      <c r="E18" s="77"/>
      <c r="F18" s="78"/>
      <c r="G18" s="78"/>
    </row>
    <row r="19" spans="1:7">
      <c r="A19" s="15"/>
      <c r="B19" s="6"/>
      <c r="C19" s="30">
        <f>C18*C16</f>
        <v>1656760</v>
      </c>
      <c r="D19" s="78" t="s">
        <v>68</v>
      </c>
      <c r="E19" s="30"/>
      <c r="F19" s="78"/>
      <c r="G19" s="78"/>
    </row>
    <row r="20" spans="1:7">
      <c r="A20" s="15"/>
      <c r="B20" s="61"/>
      <c r="C20" s="31">
        <f>C19*90%</f>
        <v>1491084</v>
      </c>
      <c r="D20" s="78" t="s">
        <v>24</v>
      </c>
      <c r="E20" s="31"/>
      <c r="F20" s="78"/>
      <c r="G20" s="78"/>
    </row>
    <row r="21" spans="1:7">
      <c r="A21" s="15"/>
      <c r="C21" s="31">
        <f>C19*80%</f>
        <v>1325408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854000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3451.5833333333335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>
        <v>88</v>
      </c>
      <c r="D29" s="119">
        <f>C29*10.764</f>
        <v>947.23199999999997</v>
      </c>
    </row>
    <row r="30" spans="1:7">
      <c r="C30"/>
      <c r="D30"/>
    </row>
    <row r="31" spans="1:7">
      <c r="C31"/>
      <c r="D31"/>
    </row>
    <row r="32" spans="1:7">
      <c r="C32"/>
      <c r="D32" s="118">
        <f>D29/1.2</f>
        <v>789.36</v>
      </c>
    </row>
    <row r="35" spans="1:5">
      <c r="C35" s="121"/>
      <c r="D35" s="121"/>
    </row>
    <row r="36" spans="1:5">
      <c r="C36" s="121"/>
      <c r="D36" s="121"/>
    </row>
    <row r="37" spans="1:5">
      <c r="C37" s="121"/>
      <c r="D37" s="122"/>
    </row>
    <row r="39" spans="1:5">
      <c r="E39" s="119"/>
    </row>
    <row r="40" spans="1:5">
      <c r="C40" s="25"/>
      <c r="D40" s="25"/>
    </row>
    <row r="46" spans="1:5">
      <c r="A46" s="36"/>
      <c r="E46" s="118"/>
    </row>
    <row r="47" spans="1:5">
      <c r="E47" s="118"/>
    </row>
    <row r="48" spans="1:5">
      <c r="E48" s="118"/>
    </row>
    <row r="49" spans="1:5">
      <c r="E49" s="118"/>
    </row>
    <row r="59" spans="1:5" ht="15.75">
      <c r="A59" s="37"/>
      <c r="E59" s="118"/>
    </row>
    <row r="60" spans="1:5" ht="15.75">
      <c r="A60" s="37"/>
    </row>
    <row r="61" spans="1:5" ht="15.75">
      <c r="A61" s="37"/>
    </row>
    <row r="62" spans="1:5" ht="15.75">
      <c r="A62" s="37"/>
    </row>
    <row r="63" spans="1:5" ht="15.75">
      <c r="A63" s="37"/>
    </row>
    <row r="64" spans="1:5" ht="15.75">
      <c r="A64" s="37"/>
    </row>
    <row r="65" spans="1:3" ht="15.75">
      <c r="A65" s="37"/>
    </row>
    <row r="66" spans="1:3">
      <c r="C66" s="16">
        <f>C65*C64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70" zoomScaleNormal="70" workbookViewId="0">
      <selection activeCell="R13" sqref="R1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433.33333333333337</v>
      </c>
      <c r="C2" s="4">
        <f t="shared" ref="C2:C5" si="2">B2*1.2</f>
        <v>520</v>
      </c>
      <c r="D2" s="4">
        <f t="shared" ref="D2:D5" si="3">C2*1.2</f>
        <v>624</v>
      </c>
      <c r="E2" s="5">
        <f t="shared" ref="E2:E5" si="4">R2</f>
        <v>2100000</v>
      </c>
      <c r="F2" s="4">
        <f t="shared" ref="F2:F5" si="5">ROUND((E2/B2),0)</f>
        <v>4846</v>
      </c>
      <c r="G2" s="4">
        <f t="shared" ref="G2:G5" si="6">ROUND((E2/C2),0)</f>
        <v>4038</v>
      </c>
      <c r="H2" s="4">
        <f t="shared" ref="H2:H5" si="7">ROUND((E2/D2),0)</f>
        <v>3365</v>
      </c>
      <c r="I2" s="4">
        <f t="shared" ref="I2:I5" si="8">T2</f>
        <v>0</v>
      </c>
      <c r="J2" s="4">
        <f t="shared" ref="J2:J5" si="9">U2</f>
        <v>0</v>
      </c>
      <c r="K2" s="75"/>
      <c r="L2" s="75"/>
      <c r="M2" s="75"/>
      <c r="N2" s="75"/>
      <c r="O2" s="75">
        <v>0</v>
      </c>
      <c r="P2" s="75">
        <v>520</v>
      </c>
      <c r="Q2" s="75">
        <f t="shared" ref="Q2:Q5" si="10">P2/1.2</f>
        <v>433.33333333333337</v>
      </c>
      <c r="R2" s="2">
        <v>2100000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5"/>
      <c r="L3" s="75"/>
      <c r="M3" s="75"/>
      <c r="N3" s="75"/>
      <c r="O3" s="75">
        <v>0</v>
      </c>
      <c r="P3" s="75">
        <v>0</v>
      </c>
      <c r="Q3" s="75">
        <f t="shared" si="10"/>
        <v>0</v>
      </c>
      <c r="R3" s="2">
        <v>0</v>
      </c>
      <c r="S3" s="2"/>
      <c r="T3" s="2"/>
      <c r="AE3" s="68"/>
    </row>
    <row r="4" spans="1:35">
      <c r="A4" s="4">
        <f t="shared" si="0"/>
        <v>0</v>
      </c>
      <c r="B4" s="4">
        <f t="shared" si="1"/>
        <v>423.61111111111114</v>
      </c>
      <c r="C4" s="4">
        <f t="shared" si="2"/>
        <v>508.33333333333337</v>
      </c>
      <c r="D4" s="4">
        <f t="shared" si="3"/>
        <v>610</v>
      </c>
      <c r="E4" s="5">
        <f t="shared" si="4"/>
        <v>2500000</v>
      </c>
      <c r="F4" s="4">
        <f t="shared" si="5"/>
        <v>5902</v>
      </c>
      <c r="G4" s="4">
        <f t="shared" si="6"/>
        <v>4918</v>
      </c>
      <c r="H4" s="4">
        <f t="shared" si="7"/>
        <v>4098</v>
      </c>
      <c r="I4" s="4">
        <f t="shared" si="8"/>
        <v>0</v>
      </c>
      <c r="J4" s="4">
        <f t="shared" si="9"/>
        <v>0</v>
      </c>
      <c r="K4" s="75"/>
      <c r="L4" s="75"/>
      <c r="M4" s="75"/>
      <c r="N4" s="75"/>
      <c r="O4" s="75">
        <v>610</v>
      </c>
      <c r="P4" s="75">
        <f>O4/1.2</f>
        <v>508.33333333333337</v>
      </c>
      <c r="Q4" s="75">
        <f t="shared" si="10"/>
        <v>423.61111111111114</v>
      </c>
      <c r="R4" s="2">
        <v>2500000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3700000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5"/>
      <c r="L5" s="75"/>
      <c r="M5" s="75"/>
      <c r="N5" s="75"/>
      <c r="O5" s="75">
        <v>0</v>
      </c>
      <c r="P5" s="75">
        <v>0</v>
      </c>
      <c r="Q5" s="75">
        <f t="shared" si="10"/>
        <v>0</v>
      </c>
      <c r="R5" s="2">
        <v>3700000</v>
      </c>
      <c r="S5" s="2"/>
      <c r="T5" s="2"/>
    </row>
    <row r="6" spans="1:35">
      <c r="A6" s="4">
        <f t="shared" ref="A6:A15" si="11">N6</f>
        <v>0</v>
      </c>
      <c r="B6" s="4">
        <f t="shared" ref="B6:B15" si="12">Q6</f>
        <v>0</v>
      </c>
      <c r="C6" s="4">
        <f t="shared" ref="C6:C15" si="13">B6*1.2</f>
        <v>0</v>
      </c>
      <c r="D6" s="4">
        <f t="shared" ref="D6:D15" si="14">C6*1.2</f>
        <v>0</v>
      </c>
      <c r="E6" s="5">
        <f t="shared" ref="E6:E15" si="15">R6</f>
        <v>0</v>
      </c>
      <c r="F6" s="66" t="e">
        <f t="shared" ref="F6:F15" si="16">ROUND((E6/B6),0)</f>
        <v>#DIV/0!</v>
      </c>
      <c r="G6" s="66" t="e">
        <f t="shared" ref="G6:G15" si="17">ROUND((E6/C6),0)</f>
        <v>#DIV/0!</v>
      </c>
      <c r="H6" s="66" t="e">
        <f t="shared" ref="H6:H15" si="18">ROUND((E6/D6),0)</f>
        <v>#DIV/0!</v>
      </c>
      <c r="I6" s="66">
        <f t="shared" ref="I6:I15" si="19">T6</f>
        <v>0</v>
      </c>
      <c r="J6" s="66">
        <f t="shared" ref="J6:J15" si="20">U6</f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11"/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11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>
        <f t="shared" si="15"/>
        <v>0</v>
      </c>
      <c r="F10" s="4" t="e">
        <f t="shared" si="16"/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20"/>
        <v>0</v>
      </c>
      <c r="O10" s="75">
        <v>0</v>
      </c>
      <c r="P10" s="75">
        <f t="shared" ref="P10" si="21">O10/1.2</f>
        <v>0</v>
      </c>
      <c r="Q10" s="75">
        <f t="shared" ref="Q10" si="22">P10/1.2</f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4" t="e">
        <f t="shared" si="16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20"/>
        <v>0</v>
      </c>
      <c r="O11">
        <v>0</v>
      </c>
      <c r="P11">
        <f t="shared" ref="P11" si="23">O11/1.2</f>
        <v>0</v>
      </c>
      <c r="Q11">
        <f t="shared" ref="Q11" si="24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4" t="e">
        <f t="shared" si="16"/>
        <v>#DIV/0!</v>
      </c>
      <c r="G12" s="4" t="e">
        <f t="shared" si="17"/>
        <v>#DIV/0!</v>
      </c>
      <c r="H12" s="4" t="e">
        <f t="shared" si="18"/>
        <v>#DIV/0!</v>
      </c>
      <c r="I12" s="4">
        <f t="shared" si="19"/>
        <v>0</v>
      </c>
      <c r="J12" s="4">
        <f t="shared" si="20"/>
        <v>0</v>
      </c>
      <c r="O12">
        <v>0</v>
      </c>
      <c r="P12">
        <f t="shared" ref="P12" si="25">O12/1.2</f>
        <v>0</v>
      </c>
      <c r="Q12">
        <f t="shared" ref="Q12" si="26">P12/1.2</f>
        <v>0</v>
      </c>
      <c r="R12" s="2">
        <v>0</v>
      </c>
      <c r="S12" s="2"/>
      <c r="V12" s="71"/>
    </row>
    <row r="13" spans="1:35">
      <c r="A13" s="4">
        <f t="shared" si="11"/>
        <v>0</v>
      </c>
      <c r="B13" s="4">
        <f t="shared" si="12"/>
        <v>0</v>
      </c>
      <c r="C13" s="4">
        <f t="shared" si="13"/>
        <v>0</v>
      </c>
      <c r="D13" s="4">
        <f t="shared" si="14"/>
        <v>0</v>
      </c>
      <c r="E13" s="5">
        <f t="shared" si="15"/>
        <v>0</v>
      </c>
      <c r="F13" s="4" t="e">
        <f t="shared" si="16"/>
        <v>#DIV/0!</v>
      </c>
      <c r="G13" s="4" t="e">
        <f t="shared" si="17"/>
        <v>#DIV/0!</v>
      </c>
      <c r="H13" s="4" t="e">
        <f t="shared" si="18"/>
        <v>#DIV/0!</v>
      </c>
      <c r="I13" s="4">
        <f t="shared" si="19"/>
        <v>0</v>
      </c>
      <c r="J13" s="4">
        <f t="shared" si="20"/>
        <v>0</v>
      </c>
      <c r="O13">
        <v>0</v>
      </c>
      <c r="R13" s="2"/>
      <c r="S13" s="2"/>
    </row>
    <row r="14" spans="1:3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4" t="e">
        <f t="shared" si="16"/>
        <v>#DIV/0!</v>
      </c>
      <c r="G14" s="4" t="e">
        <f t="shared" si="17"/>
        <v>#DIV/0!</v>
      </c>
      <c r="H14" s="4" t="e">
        <f t="shared" si="18"/>
        <v>#DIV/0!</v>
      </c>
      <c r="I14" s="4">
        <f t="shared" si="19"/>
        <v>0</v>
      </c>
      <c r="J14" s="4">
        <f t="shared" si="20"/>
        <v>0</v>
      </c>
      <c r="O14">
        <v>0</v>
      </c>
      <c r="R14" s="2"/>
      <c r="S14" s="2"/>
    </row>
    <row r="15" spans="1:35">
      <c r="A15" s="4">
        <f t="shared" si="11"/>
        <v>0</v>
      </c>
      <c r="B15" s="4">
        <f t="shared" si="12"/>
        <v>0</v>
      </c>
      <c r="C15" s="4">
        <f t="shared" si="13"/>
        <v>0</v>
      </c>
      <c r="D15" s="4">
        <f t="shared" si="14"/>
        <v>0</v>
      </c>
      <c r="E15" s="5">
        <f t="shared" si="15"/>
        <v>0</v>
      </c>
      <c r="F15" s="4" t="e">
        <f t="shared" si="16"/>
        <v>#DIV/0!</v>
      </c>
      <c r="G15" s="4" t="e">
        <f t="shared" si="17"/>
        <v>#DIV/0!</v>
      </c>
      <c r="H15" s="4" t="e">
        <f t="shared" si="18"/>
        <v>#DIV/0!</v>
      </c>
      <c r="I15" s="4">
        <f t="shared" si="19"/>
        <v>0</v>
      </c>
      <c r="J15" s="4">
        <f t="shared" si="20"/>
        <v>0</v>
      </c>
      <c r="O15">
        <v>0</v>
      </c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44" zoomScale="70" zoomScaleNormal="70" workbookViewId="0">
      <selection activeCell="I51" sqref="I5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9" sqref="I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L17" sqref="L1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2025-02-06T10:02:46Z</dcterms:modified>
</cp:coreProperties>
</file>