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Borivali - MRO A2\Vishwanath Mane\"/>
    </mc:Choice>
  </mc:AlternateContent>
  <xr:revisionPtr revIDLastSave="0" documentId="13_ncr:1_{90A7F62A-6AAB-4AE1-98F1-60E87998657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4" sheetId="16" r:id="rId4"/>
    <sheet name="Sheet3" sheetId="15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19" i="4" l="1"/>
  <c r="Q39" i="4" l="1"/>
  <c r="Q34" i="4"/>
  <c r="Q38" i="4"/>
  <c r="Q37" i="4"/>
  <c r="Q36" i="4"/>
  <c r="Q35" i="4"/>
  <c r="Q33" i="4"/>
  <c r="Q32" i="4"/>
  <c r="Q31" i="4"/>
  <c r="Q30" i="4"/>
  <c r="Q29" i="4"/>
  <c r="Q28" i="4"/>
  <c r="Q27" i="4"/>
  <c r="Q26" i="4"/>
  <c r="R5" i="4" l="1"/>
  <c r="U5" i="4" l="1"/>
  <c r="V5" i="4" s="1"/>
  <c r="I21" i="4" l="1"/>
  <c r="P8" i="4" l="1"/>
  <c r="P7" i="4"/>
  <c r="P6" i="4"/>
  <c r="P5" i="4"/>
  <c r="P4" i="4"/>
  <c r="P3" i="4"/>
  <c r="Q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<sst xmlns="http://schemas.openxmlformats.org/spreadsheetml/2006/main" count="23" uniqueCount="20">
  <si>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</si>
  <si>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</si>
  <si>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</si>
  <si>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</si>
  <si>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</si>
  <si>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</si>
  <si>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</si>
  <si>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</si>
  <si>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</si>
  <si>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</si>
  <si>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</si>
  <si>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</si>
  <si>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</si>
  <si>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A-904 floor 9th Bldg Borivali Tulsibag Co-op HSG Soc Ltd Off Chandvarkar Road Borivali West Mumbai 400092</t>
  </si>
  <si>
    <t>full oc - 2011</t>
  </si>
  <si>
    <t>ca</t>
  </si>
  <si>
    <t>rate</t>
  </si>
  <si>
    <t>fmv</t>
  </si>
  <si>
    <t>24.01.24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</si>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</sst>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6E2795-9A92-4C8F-9AC7-41E23A29B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F50E45-F0A3-4040-AA79-D06B97DC9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FD236-ABEE-484D-B3A1-80CF797FA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267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14</xdr:col>
      <xdr:colOff>334613</xdr:colOff>
      <xdr:row>46</xdr:row>
      <xdr:rowOff>115508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34ABA-C339-4332-93D8-3C1BA1E79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075"/>
          <a:ext cx="8869013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2EE07-A967-4D04-A9F5-28CAD4FAC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325086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64D615-4872-499E-9848-C72B133AD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59486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353665</xdr:colOff>
      <xdr:row>46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12FCE-4C0B-4068-9958-2D15807BE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888065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topLeftCell="D1" zoomScaleNormal="100" workbookViewId="0">
      <selection activeCell="Q9" sqref="Q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625</v>
      </c>
      <c r="C2" s="4">
        <f>B2*1.2</f>
        <v>750</v>
      </c>
      <c r="D2" s="4">
        <f t="shared" ref="D2:D13" si="2">C2*1.2</f>
        <v>900</v>
      </c>
      <c r="E2" s="5">
        <f t="shared" ref="E2:E13" si="3">R2</f>
        <v>27500000</v>
      </c>
      <c r="F2" s="10">
        <f t="shared" ref="F2:F13" si="4">ROUND((E2/B2),0)</f>
        <v>44000</v>
      </c>
      <c r="G2" s="10">
        <f t="shared" ref="G2:G13" si="5">ROUND((E2/C2),0)</f>
        <v>36667</v>
      </c>
      <c r="H2" s="10">
        <f t="shared" ref="H2:H13" si="6">ROUND((E2/D2),0)</f>
        <v>30556</v>
      </c>
      <c r="I2" s="4" t="e">
        <f>#REF!</f>
        <v>#REF!</v>
      </c>
      <c r="J2" s="4">
        <f t="shared" ref="J2:J13" si="7">S2</f>
        <v>0</v>
      </c>
      <c r="O2">
        <v>0</v>
      </c>
      <c r="P2">
        <v>750</v>
      </c>
      <c r="Q2">
        <f t="shared" ref="Q2:Q8" si="8">P2/1.2</f>
        <v>625</v>
      </c>
      <c r="R2" s="2">
        <v>27500000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662</v>
      </c>
      <c r="C3" s="4">
        <f t="shared" ref="C3:C15" si="9">B3*1.2</f>
        <v>794.4</v>
      </c>
      <c r="D3" s="4">
        <f t="shared" si="2"/>
        <v>953.28</v>
      </c>
      <c r="E3" s="5">
        <f t="shared" si="3"/>
        <v>24500000</v>
      </c>
      <c r="F3" s="10">
        <f t="shared" si="4"/>
        <v>37009</v>
      </c>
      <c r="G3" s="10">
        <f t="shared" si="5"/>
        <v>30841</v>
      </c>
      <c r="H3" s="10">
        <f t="shared" si="6"/>
        <v>25701</v>
      </c>
      <c r="I3" s="4" t="e">
        <f>#REF!</f>
        <v>#REF!</v>
      </c>
      <c r="J3" s="4">
        <f t="shared" si="7"/>
        <v>0</v>
      </c>
      <c r="O3">
        <v>0</v>
      </c>
      <c r="P3">
        <f t="shared" ref="P3:P8" si="10">O3/1.2</f>
        <v>0</v>
      </c>
      <c r="Q3">
        <v>662</v>
      </c>
      <c r="R3" s="2">
        <v>24500000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761</v>
      </c>
      <c r="C4" s="4">
        <f t="shared" si="9"/>
        <v>913.19999999999993</v>
      </c>
      <c r="D4" s="4">
        <f t="shared" si="2"/>
        <v>1095.8399999999999</v>
      </c>
      <c r="E4" s="5">
        <f t="shared" si="3"/>
        <v>23500000</v>
      </c>
      <c r="F4" s="15">
        <f t="shared" si="4"/>
        <v>30880</v>
      </c>
      <c r="G4" s="10">
        <f t="shared" si="5"/>
        <v>25734</v>
      </c>
      <c r="H4" s="10">
        <f t="shared" si="6"/>
        <v>21445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761</v>
      </c>
      <c r="R4" s="2">
        <v>23500000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595</v>
      </c>
      <c r="C5" s="4">
        <f t="shared" si="9"/>
        <v>714</v>
      </c>
      <c r="D5" s="4">
        <f t="shared" si="2"/>
        <v>856.8</v>
      </c>
      <c r="E5" s="5">
        <f t="shared" si="3"/>
        <v>16990000</v>
      </c>
      <c r="F5" s="15">
        <f t="shared" si="4"/>
        <v>28555</v>
      </c>
      <c r="G5" s="10">
        <f t="shared" si="5"/>
        <v>23796</v>
      </c>
      <c r="H5" s="10">
        <f t="shared" si="6"/>
        <v>19830</v>
      </c>
      <c r="I5" s="4" t="e">
        <f>#REF!</f>
        <v>#REF!</v>
      </c>
      <c r="J5" s="4" t="str">
        <f t="shared" si="7"/>
        <v>24.01.24</v>
      </c>
      <c r="O5">
        <v>0</v>
      </c>
      <c r="P5">
        <f t="shared" si="10"/>
        <v>0</v>
      </c>
      <c r="Q5">
        <v>595</v>
      </c>
      <c r="R5" s="2">
        <f>16000000+960000+30000</f>
        <v>16990000</v>
      </c>
      <c r="S5" s="8" t="s">
        <v>18</v>
      </c>
      <c r="T5" s="8"/>
      <c r="U5" s="2">
        <f>R5+960000+30000</f>
        <v>17980000</v>
      </c>
      <c r="V5">
        <f>U5/Q5</f>
        <v>30218.487394957981</v>
      </c>
    </row>
    <row r="6" spans="1:22" x14ac:dyDescent="0.25">
      <c r="A6" s="4">
        <f t="shared" si="0"/>
        <v>0</v>
      </c>
      <c r="B6" s="4">
        <f t="shared" si="1"/>
        <v>722</v>
      </c>
      <c r="C6" s="4">
        <f t="shared" si="9"/>
        <v>866.4</v>
      </c>
      <c r="D6" s="4">
        <f t="shared" si="2"/>
        <v>1039.6799999999998</v>
      </c>
      <c r="E6" s="5">
        <f t="shared" si="3"/>
        <v>21600000</v>
      </c>
      <c r="F6" s="15">
        <f t="shared" si="4"/>
        <v>29917</v>
      </c>
      <c r="G6" s="10">
        <f t="shared" si="5"/>
        <v>24931</v>
      </c>
      <c r="H6" s="10">
        <f t="shared" si="6"/>
        <v>20776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722</v>
      </c>
      <c r="R6" s="2">
        <v>21600000</v>
      </c>
      <c r="S6" s="8"/>
      <c r="T6" s="8"/>
    </row>
    <row r="7" spans="1:22" x14ac:dyDescent="0.25">
      <c r="A7" s="4">
        <f t="shared" si="0"/>
        <v>0</v>
      </c>
      <c r="B7" s="4">
        <f t="shared" si="1"/>
        <v>756</v>
      </c>
      <c r="C7" s="4">
        <f t="shared" si="9"/>
        <v>907.19999999999993</v>
      </c>
      <c r="D7" s="4">
        <f t="shared" si="2"/>
        <v>1088.6399999999999</v>
      </c>
      <c r="E7" s="5">
        <f t="shared" si="3"/>
        <v>29000000</v>
      </c>
      <c r="F7" s="15">
        <f t="shared" si="4"/>
        <v>38360</v>
      </c>
      <c r="G7" s="10">
        <f t="shared" si="5"/>
        <v>31966</v>
      </c>
      <c r="H7" s="10">
        <f t="shared" si="6"/>
        <v>26639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756</v>
      </c>
      <c r="R7" s="2">
        <v>29000000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672</v>
      </c>
      <c r="C8" s="4">
        <f t="shared" si="9"/>
        <v>806.4</v>
      </c>
      <c r="D8" s="4">
        <f t="shared" si="2"/>
        <v>967.68</v>
      </c>
      <c r="E8" s="5">
        <f t="shared" si="3"/>
        <v>19500000</v>
      </c>
      <c r="F8" s="10">
        <f t="shared" si="4"/>
        <v>29018</v>
      </c>
      <c r="G8" s="10">
        <f t="shared" si="5"/>
        <v>24182</v>
      </c>
      <c r="H8" s="10">
        <f t="shared" si="6"/>
        <v>20151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672</v>
      </c>
      <c r="R8" s="2">
        <v>19500000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H19" t="s">
        <v>15</v>
      </c>
      <c r="I19">
        <v>595</v>
      </c>
      <c r="O19">
        <f>I19*1.2</f>
        <v>714</v>
      </c>
    </row>
    <row r="20" spans="7:24" x14ac:dyDescent="0.25">
      <c r="H20" t="s">
        <v>16</v>
      </c>
      <c r="I20">
        <v>30000</v>
      </c>
    </row>
    <row r="21" spans="7:24" x14ac:dyDescent="0.25">
      <c r="H21" t="s">
        <v>17</v>
      </c>
      <c r="I21">
        <f>I20*I19</f>
        <v>17850000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O26">
        <v>18.2</v>
      </c>
      <c r="P26" s="11">
        <v>10.91</v>
      </c>
      <c r="Q26" s="11">
        <f>P26*O26</f>
        <v>198.56199999999998</v>
      </c>
      <c r="R26" s="11"/>
      <c r="T26" s="11"/>
      <c r="U26" s="11"/>
      <c r="V26" s="11"/>
      <c r="W26" s="11"/>
      <c r="X26" s="11"/>
    </row>
    <row r="27" spans="7:24" x14ac:dyDescent="0.25">
      <c r="I27" t="s">
        <v>14</v>
      </c>
      <c r="O27">
        <v>3.42</v>
      </c>
      <c r="P27" s="11">
        <v>8.3000000000000007</v>
      </c>
      <c r="Q27" s="11">
        <f t="shared" ref="Q27:Q38" si="23">P27*O27</f>
        <v>28.386000000000003</v>
      </c>
      <c r="R27" s="11"/>
      <c r="T27" s="11"/>
      <c r="U27" s="11"/>
      <c r="V27" s="11"/>
      <c r="W27" s="11"/>
      <c r="X27" s="11"/>
    </row>
    <row r="28" spans="7:24" x14ac:dyDescent="0.25">
      <c r="O28">
        <v>6.57</v>
      </c>
      <c r="P28" s="11">
        <v>3.91</v>
      </c>
      <c r="Q28" s="11">
        <f t="shared" si="23"/>
        <v>25.688700000000001</v>
      </c>
      <c r="R28" s="12"/>
      <c r="T28" s="12"/>
      <c r="U28" s="12"/>
      <c r="V28" s="11"/>
      <c r="W28" s="11"/>
      <c r="X28" s="11"/>
    </row>
    <row r="29" spans="7:24" x14ac:dyDescent="0.25">
      <c r="O29">
        <v>6.81</v>
      </c>
      <c r="P29" s="11">
        <v>9</v>
      </c>
      <c r="Q29" s="11">
        <f t="shared" si="23"/>
        <v>61.29</v>
      </c>
      <c r="R29" s="11"/>
      <c r="T29" s="11"/>
      <c r="U29" s="11"/>
      <c r="V29" s="11"/>
      <c r="W29" s="11"/>
      <c r="X29" s="11"/>
    </row>
    <row r="30" spans="7:24" x14ac:dyDescent="0.25">
      <c r="O30">
        <v>10.5</v>
      </c>
      <c r="P30" s="11">
        <v>13.25</v>
      </c>
      <c r="Q30" s="11">
        <f t="shared" si="23"/>
        <v>139.125</v>
      </c>
      <c r="R30" s="11"/>
      <c r="T30" s="11"/>
      <c r="U30" s="11"/>
      <c r="V30" s="11"/>
      <c r="W30" s="11"/>
      <c r="X30" s="11"/>
    </row>
    <row r="31" spans="7:24" x14ac:dyDescent="0.25">
      <c r="O31">
        <v>7.25</v>
      </c>
      <c r="P31" s="11">
        <v>3.3</v>
      </c>
      <c r="Q31" s="11">
        <f t="shared" si="23"/>
        <v>23.924999999999997</v>
      </c>
      <c r="R31" s="11"/>
      <c r="T31" s="11"/>
      <c r="U31" s="11"/>
      <c r="V31" s="11"/>
      <c r="W31" s="11"/>
      <c r="X31" s="11"/>
    </row>
    <row r="32" spans="7:24" x14ac:dyDescent="0.25">
      <c r="O32">
        <v>14.12</v>
      </c>
      <c r="P32" s="11">
        <v>10</v>
      </c>
      <c r="Q32" s="11">
        <f t="shared" si="23"/>
        <v>141.19999999999999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7.5</v>
      </c>
      <c r="P33" s="11">
        <v>4</v>
      </c>
      <c r="Q33" s="11">
        <f t="shared" si="23"/>
        <v>30</v>
      </c>
      <c r="R33" s="11"/>
      <c r="S33" s="6"/>
      <c r="T33" s="11"/>
      <c r="U33" s="11"/>
      <c r="V33" s="11"/>
      <c r="W33" s="11"/>
      <c r="X33" s="11"/>
    </row>
    <row r="34" spans="15:24" x14ac:dyDescent="0.25">
      <c r="Q34" s="12">
        <f>SUM(Q26:Q33)</f>
        <v>648.17669999999998</v>
      </c>
      <c r="R34" s="11"/>
    </row>
    <row r="35" spans="15:24" x14ac:dyDescent="0.25">
      <c r="Q35" s="11">
        <f t="shared" si="23"/>
        <v>0</v>
      </c>
      <c r="R35" s="11"/>
      <c r="T35" s="6"/>
    </row>
    <row r="36" spans="15:24" x14ac:dyDescent="0.25">
      <c r="O36">
        <v>2</v>
      </c>
      <c r="P36" s="11">
        <v>6.81</v>
      </c>
      <c r="Q36" s="12">
        <f t="shared" si="23"/>
        <v>13.62</v>
      </c>
      <c r="R36" s="11"/>
      <c r="S36" s="6"/>
    </row>
    <row r="37" spans="15:24" x14ac:dyDescent="0.25">
      <c r="O37">
        <v>8.25</v>
      </c>
      <c r="P37" s="11">
        <v>2</v>
      </c>
      <c r="Q37" s="12">
        <f t="shared" si="23"/>
        <v>16.5</v>
      </c>
    </row>
    <row r="38" spans="15:24" x14ac:dyDescent="0.25">
      <c r="O38">
        <v>4.3600000000000003</v>
      </c>
      <c r="P38" s="11">
        <v>4</v>
      </c>
      <c r="Q38" s="12">
        <f t="shared" si="23"/>
        <v>17.440000000000001</v>
      </c>
    </row>
    <row r="39" spans="15:24" x14ac:dyDescent="0.25">
      <c r="Q39" s="12">
        <f>SUM(Q34:Q38)</f>
        <v>695.73670000000004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D3" sqref="D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Sheet4</vt:lpstr>
      <vt:lpstr>Sheet3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2025-02-12T09:55:41Z</dcterms:modified>
</cp:coreProperties>
</file>