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entral Bank of India\Virar (W)\UMESH LAXMAN WASULE\"/>
    </mc:Choice>
  </mc:AlternateContent>
  <xr:revisionPtr revIDLastSave="0" documentId="13_ncr:1_{9800CAE0-E882-4DA2-B3F9-0F246FAD141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V12" i="4" l="1"/>
  <c r="V13" i="4"/>
  <c r="V14" i="4"/>
  <c r="V15" i="4"/>
  <c r="U12" i="4"/>
  <c r="U13" i="4"/>
  <c r="U14" i="4"/>
  <c r="U15" i="4"/>
  <c r="U16" i="4"/>
  <c r="P11" i="4"/>
  <c r="Q25" i="4" l="1"/>
  <c r="V3" i="4"/>
  <c r="V4" i="4"/>
  <c r="V5" i="4"/>
  <c r="V6" i="4"/>
  <c r="V7" i="4"/>
  <c r="U3" i="4"/>
  <c r="U4" i="4"/>
  <c r="U5" i="4"/>
  <c r="U6" i="4"/>
  <c r="U7" i="4"/>
  <c r="V2" i="4"/>
  <c r="U2" i="4"/>
  <c r="C3" i="4"/>
  <c r="C4" i="4"/>
  <c r="C5" i="4"/>
  <c r="C6" i="4"/>
  <c r="C7" i="4"/>
  <c r="C13" i="4"/>
  <c r="C14" i="4"/>
  <c r="C15" i="4"/>
  <c r="C2" i="4"/>
  <c r="Q13" i="4"/>
  <c r="Q14" i="4"/>
  <c r="Q15" i="4"/>
  <c r="Q8" i="4"/>
  <c r="U8" i="4" s="1"/>
  <c r="V8" i="4" s="1"/>
  <c r="Q6" i="4"/>
  <c r="Q5" i="4"/>
  <c r="Q3" i="4"/>
  <c r="Q2" i="4"/>
  <c r="R7" i="4"/>
  <c r="Q7" i="4"/>
  <c r="R6" i="4"/>
  <c r="P6" i="4"/>
  <c r="H23" i="4"/>
  <c r="O26" i="4"/>
  <c r="O25" i="4"/>
  <c r="O24" i="4"/>
  <c r="O23" i="4"/>
  <c r="O22" i="4"/>
  <c r="P12" i="4" l="1"/>
  <c r="Q12" i="4" s="1"/>
  <c r="Q11" i="4"/>
  <c r="U11" i="4" s="1"/>
  <c r="V11" i="4" s="1"/>
  <c r="P10" i="4"/>
  <c r="Q10" i="4" s="1"/>
  <c r="U10" i="4" s="1"/>
  <c r="V10" i="4" s="1"/>
  <c r="P9" i="4"/>
  <c r="Q9" i="4" s="1"/>
  <c r="U9" i="4" s="1"/>
  <c r="V9" i="4" s="1"/>
  <c r="P7" i="4"/>
  <c r="P4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A6" i="4"/>
  <c r="B5" i="4"/>
  <c r="A5" i="4"/>
  <c r="B4" i="4"/>
  <c r="A4" i="4"/>
  <c r="B3" i="4"/>
  <c r="A3" i="4"/>
  <c r="B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<sst xmlns="http://schemas.openxmlformats.org/spreadsheetml/2006/main" count="26" uniqueCount="23">
  <si>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</si>
  <si>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</si>
  <si>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</si>
  <si>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</si>
  <si>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</si>
  <si>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</si>
  <si>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</si>
  <si>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</si>
  <si>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</si>
  <si>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</si>
  <si>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</si>
  <si>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</si>
  <si>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</si>
  <si>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Shop No. 8, Ground Floor, Building No 7, Lamodar CHSL, Shree Ganesh Sankul, Guru Dutta Nagar, Virar East, </t>
  </si>
  <si>
    <t>sbua</t>
  </si>
  <si>
    <t>rate</t>
  </si>
  <si>
    <t>fmv</t>
  </si>
  <si>
    <t>oc - 2007</t>
  </si>
  <si>
    <t>mca</t>
  </si>
  <si>
    <t>ls - 22 to 25 lakhs</t>
  </si>
  <si>
    <t>height  - 10 ft.</t>
  </si>
  <si>
    <t>28.02.24</t>
  </si>
  <si>
    <t>28.10.22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</si>
</sst>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391771</xdr:colOff>
      <xdr:row>48</xdr:row>
      <xdr:rowOff>10739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70CD8FE-263B-4D29-856C-8371C90569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26171" cy="869753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306034</xdr:colOff>
      <xdr:row>51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B7C92D-EB66-4B54-9E72-843290DF1B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40434" cy="86689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363192</xdr:colOff>
      <xdr:row>46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417D2D-ED50-4464-ADDB-DB1F3577BB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97592" cy="86403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401297</xdr:colOff>
      <xdr:row>48</xdr:row>
      <xdr:rowOff>48835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1848EB-46BC-4103-BDFF-E4CF8D67EC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35697" cy="86689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9</xdr:col>
      <xdr:colOff>257977</xdr:colOff>
      <xdr:row>50</xdr:row>
      <xdr:rowOff>10670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76A68F-E7EE-41B3-82CA-581EC74F1E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5744377" cy="820217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15</xdr:col>
      <xdr:colOff>296082</xdr:colOff>
      <xdr:row>42</xdr:row>
      <xdr:rowOff>96380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C976AB5-937B-4C02-B59E-07411F31AA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5782482" cy="80973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315560</xdr:colOff>
      <xdr:row>46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681C15-327D-4E79-B5A2-298166B063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9960" cy="868801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439402</xdr:colOff>
      <xdr:row>46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080BA5-CC3B-44D2-BBFB-C096AB8F00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73802" cy="869753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477508</xdr:colOff>
      <xdr:row>46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CC6867-32CE-4A7F-BE72-EBD1C9C34D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11908" cy="86594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372718</xdr:colOff>
      <xdr:row>46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B643F9-3EB8-47CF-9A01-81D5EF7A8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07118" cy="871659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420350</xdr:colOff>
      <xdr:row>46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9FE831-93C8-492F-8827-1F0B6A1628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54750" cy="86594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S20" sqref="S2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2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2" x14ac:dyDescent="0.25">
      <c r="A2" s="4">
        <f t="shared" ref="A2:A15" si="0">N2</f>
        <v>0</v>
      </c>
      <c r="B2" s="4">
        <f t="shared" ref="B2:B15" si="1">Q2</f>
        <v>216.66666666666669</v>
      </c>
      <c r="C2" s="4">
        <f>B2*1.2</f>
        <v>260</v>
      </c>
      <c r="D2" s="4">
        <f t="shared" ref="D2:D13" si="2">C2*1.2</f>
        <v>312</v>
      </c>
      <c r="E2" s="5">
        <f t="shared" ref="E2:E13" si="3">R2</f>
        <v>1850000</v>
      </c>
      <c r="F2" s="10">
        <f t="shared" ref="F2:F13" si="4">ROUND((E2/B2),0)</f>
        <v>8538</v>
      </c>
      <c r="G2" s="10">
        <f t="shared" ref="G2:G13" si="5">ROUND((E2/C2),0)</f>
        <v>7115</v>
      </c>
      <c r="H2" s="10">
        <f t="shared" ref="H2:H13" si="6">ROUND((E2/D2),0)</f>
        <v>5929</v>
      </c>
      <c r="I2" s="4" t="e">
        <f>#REF!</f>
        <v>#REF!</v>
      </c>
      <c r="J2" s="4">
        <f t="shared" ref="J2:J13" si="7">S2</f>
        <v>0</v>
      </c>
      <c r="O2">
        <v>0</v>
      </c>
      <c r="P2">
        <v>260</v>
      </c>
      <c r="Q2">
        <f>P2/1.2</f>
        <v>216.66666666666669</v>
      </c>
      <c r="R2" s="2">
        <v>1850000</v>
      </c>
      <c r="S2" s="8"/>
      <c r="T2" s="8"/>
      <c r="U2">
        <f>Q2*1.6</f>
        <v>346.66666666666674</v>
      </c>
      <c r="V2">
        <f>R2/U2</f>
        <v>5336.5384615384601</v>
      </c>
    </row>
    <row r="3" spans="1:22" x14ac:dyDescent="0.25">
      <c r="A3" s="4">
        <f t="shared" si="0"/>
        <v>0</v>
      </c>
      <c r="B3" s="4">
        <f t="shared" si="1"/>
        <v>258.33333333333337</v>
      </c>
      <c r="C3" s="4">
        <f t="shared" ref="C3:C15" si="8">B3*1.2</f>
        <v>310.00000000000006</v>
      </c>
      <c r="D3" s="4">
        <f t="shared" si="2"/>
        <v>372.00000000000006</v>
      </c>
      <c r="E3" s="5">
        <f t="shared" si="3"/>
        <v>3500000</v>
      </c>
      <c r="F3" s="10">
        <f t="shared" si="4"/>
        <v>13548</v>
      </c>
      <c r="G3" s="10">
        <f t="shared" si="5"/>
        <v>11290</v>
      </c>
      <c r="H3" s="10">
        <f t="shared" si="6"/>
        <v>9409</v>
      </c>
      <c r="I3" s="4" t="e">
        <f>#REF!</f>
        <v>#REF!</v>
      </c>
      <c r="J3" s="4">
        <f t="shared" si="7"/>
        <v>0</v>
      </c>
      <c r="O3">
        <v>0</v>
      </c>
      <c r="P3">
        <v>310</v>
      </c>
      <c r="Q3">
        <f>P3/1.2</f>
        <v>258.33333333333337</v>
      </c>
      <c r="R3" s="2">
        <v>3500000</v>
      </c>
      <c r="S3" s="8"/>
      <c r="T3" s="8"/>
      <c r="U3">
        <f t="shared" ref="U3:U16" si="9">Q3*1.6</f>
        <v>413.33333333333343</v>
      </c>
      <c r="V3">
        <f t="shared" ref="V3:V15" si="10">R3/U3</f>
        <v>8467.7419354838694</v>
      </c>
    </row>
    <row r="4" spans="1:22" x14ac:dyDescent="0.25">
      <c r="A4" s="4">
        <f t="shared" si="0"/>
        <v>0</v>
      </c>
      <c r="B4" s="4">
        <f t="shared" si="1"/>
        <v>270</v>
      </c>
      <c r="C4" s="4">
        <f t="shared" si="8"/>
        <v>324</v>
      </c>
      <c r="D4" s="4">
        <f t="shared" si="2"/>
        <v>388.8</v>
      </c>
      <c r="E4" s="5">
        <f t="shared" si="3"/>
        <v>1350000</v>
      </c>
      <c r="F4" s="10">
        <f t="shared" si="4"/>
        <v>5000</v>
      </c>
      <c r="G4" s="10">
        <f t="shared" si="5"/>
        <v>4167</v>
      </c>
      <c r="H4" s="10">
        <f t="shared" si="6"/>
        <v>3472</v>
      </c>
      <c r="I4" s="4" t="e">
        <f>#REF!</f>
        <v>#REF!</v>
      </c>
      <c r="J4" s="4">
        <f t="shared" si="7"/>
        <v>0</v>
      </c>
      <c r="O4">
        <v>0</v>
      </c>
      <c r="P4">
        <f t="shared" ref="P4:P12" si="11">O4/1.2</f>
        <v>0</v>
      </c>
      <c r="Q4">
        <v>270</v>
      </c>
      <c r="R4" s="2">
        <v>1350000</v>
      </c>
      <c r="S4" s="8"/>
      <c r="T4" s="8"/>
      <c r="U4">
        <f t="shared" si="9"/>
        <v>432</v>
      </c>
      <c r="V4">
        <f t="shared" si="10"/>
        <v>3125</v>
      </c>
    </row>
    <row r="5" spans="1:22" x14ac:dyDescent="0.25">
      <c r="A5" s="4">
        <f t="shared" si="0"/>
        <v>0</v>
      </c>
      <c r="B5" s="4">
        <f t="shared" si="1"/>
        <v>291.66666666666669</v>
      </c>
      <c r="C5" s="4">
        <f t="shared" si="8"/>
        <v>350</v>
      </c>
      <c r="D5" s="4">
        <f t="shared" si="2"/>
        <v>420</v>
      </c>
      <c r="E5" s="5">
        <f t="shared" si="3"/>
        <v>2100000</v>
      </c>
      <c r="F5" s="15">
        <f t="shared" si="4"/>
        <v>7200</v>
      </c>
      <c r="G5" s="15">
        <f t="shared" si="5"/>
        <v>6000</v>
      </c>
      <c r="H5" s="10">
        <f t="shared" si="6"/>
        <v>5000</v>
      </c>
      <c r="I5" s="4" t="e">
        <f>#REF!</f>
        <v>#REF!</v>
      </c>
      <c r="J5" s="4">
        <f t="shared" si="7"/>
        <v>0</v>
      </c>
      <c r="O5">
        <v>0</v>
      </c>
      <c r="P5">
        <v>350</v>
      </c>
      <c r="Q5">
        <f>P5/1.2</f>
        <v>291.66666666666669</v>
      </c>
      <c r="R5" s="2">
        <v>2100000</v>
      </c>
      <c r="S5" s="8"/>
      <c r="T5" s="8"/>
      <c r="U5">
        <f t="shared" si="9"/>
        <v>466.66666666666674</v>
      </c>
      <c r="V5">
        <f t="shared" si="10"/>
        <v>4499.9999999999991</v>
      </c>
    </row>
    <row r="6" spans="1:22" x14ac:dyDescent="0.25">
      <c r="A6" s="4">
        <f t="shared" si="0"/>
        <v>0</v>
      </c>
      <c r="B6" s="4">
        <f t="shared" si="1"/>
        <v>159.2175</v>
      </c>
      <c r="C6" s="4">
        <f t="shared" si="8"/>
        <v>191.06100000000001</v>
      </c>
      <c r="D6" s="4">
        <f t="shared" si="2"/>
        <v>229.2732</v>
      </c>
      <c r="E6" s="5">
        <f t="shared" si="3"/>
        <v>2484000</v>
      </c>
      <c r="F6" s="15">
        <f t="shared" si="4"/>
        <v>15601</v>
      </c>
      <c r="G6" s="15">
        <f t="shared" si="5"/>
        <v>13001</v>
      </c>
      <c r="H6" s="10">
        <f t="shared" si="6"/>
        <v>10834</v>
      </c>
      <c r="I6" s="4" t="e">
        <f>#REF!</f>
        <v>#REF!</v>
      </c>
      <c r="J6" s="4" t="str">
        <f t="shared" si="7"/>
        <v>28.02.24</v>
      </c>
      <c r="O6">
        <v>0</v>
      </c>
      <c r="P6">
        <f>17.75*10.764</f>
        <v>191.06099999999998</v>
      </c>
      <c r="Q6">
        <f>P6/1.2</f>
        <v>159.2175</v>
      </c>
      <c r="R6" s="2">
        <f>2300000+161000+23000</f>
        <v>2484000</v>
      </c>
      <c r="S6" s="8" t="s">
        <v>21</v>
      </c>
      <c r="T6" s="8"/>
      <c r="U6">
        <f t="shared" si="9"/>
        <v>254.74800000000002</v>
      </c>
      <c r="V6">
        <f t="shared" si="10"/>
        <v>9750.812567713976</v>
      </c>
    </row>
    <row r="7" spans="1:22" x14ac:dyDescent="0.25">
      <c r="A7" s="4">
        <f t="shared" si="0"/>
        <v>0</v>
      </c>
      <c r="B7" s="4">
        <f t="shared" si="1"/>
        <v>171.03996000000001</v>
      </c>
      <c r="C7" s="4">
        <f t="shared" si="8"/>
        <v>205.247952</v>
      </c>
      <c r="D7" s="4">
        <f t="shared" si="2"/>
        <v>246.2975424</v>
      </c>
      <c r="E7" s="5">
        <f t="shared" si="3"/>
        <v>3454000</v>
      </c>
      <c r="F7" s="10">
        <f t="shared" si="4"/>
        <v>20194</v>
      </c>
      <c r="G7" s="10">
        <f t="shared" si="5"/>
        <v>16828</v>
      </c>
      <c r="H7" s="10">
        <f t="shared" si="6"/>
        <v>14024</v>
      </c>
      <c r="I7" s="4" t="e">
        <f>#REF!</f>
        <v>#REF!</v>
      </c>
      <c r="J7" s="4" t="str">
        <f t="shared" si="7"/>
        <v>28.10.22</v>
      </c>
      <c r="O7">
        <v>0</v>
      </c>
      <c r="P7">
        <f t="shared" si="11"/>
        <v>0</v>
      </c>
      <c r="Q7">
        <f>15.89*10.764</f>
        <v>171.03996000000001</v>
      </c>
      <c r="R7" s="2">
        <f>3200000+224000+30000</f>
        <v>3454000</v>
      </c>
      <c r="S7" s="8" t="s">
        <v>22</v>
      </c>
      <c r="T7" s="8"/>
      <c r="U7">
        <f t="shared" si="9"/>
        <v>273.66393600000004</v>
      </c>
      <c r="V7">
        <f t="shared" si="10"/>
        <v>12621.319602740785</v>
      </c>
    </row>
    <row r="8" spans="1:22" x14ac:dyDescent="0.25">
      <c r="A8" s="4">
        <f t="shared" si="0"/>
        <v>0</v>
      </c>
      <c r="B8" s="4">
        <f t="shared" si="1"/>
        <v>220.83333333333334</v>
      </c>
      <c r="C8" s="4">
        <f t="shared" si="8"/>
        <v>265</v>
      </c>
      <c r="D8" s="4">
        <f t="shared" si="2"/>
        <v>318</v>
      </c>
      <c r="E8" s="5">
        <f t="shared" si="3"/>
        <v>2500000</v>
      </c>
      <c r="F8" s="15">
        <f t="shared" si="4"/>
        <v>11321</v>
      </c>
      <c r="G8" s="15">
        <f t="shared" si="5"/>
        <v>9434</v>
      </c>
      <c r="H8" s="10">
        <f t="shared" si="6"/>
        <v>7862</v>
      </c>
      <c r="I8" s="4" t="e">
        <f>#REF!</f>
        <v>#REF!</v>
      </c>
      <c r="J8" s="4">
        <f t="shared" si="7"/>
        <v>0</v>
      </c>
      <c r="O8">
        <v>0</v>
      </c>
      <c r="P8">
        <v>265</v>
      </c>
      <c r="Q8">
        <f>P8/1.2</f>
        <v>220.83333333333334</v>
      </c>
      <c r="R8" s="2">
        <v>2500000</v>
      </c>
      <c r="S8" s="8"/>
      <c r="T8" s="8"/>
      <c r="U8">
        <f t="shared" si="9"/>
        <v>353.33333333333337</v>
      </c>
      <c r="V8">
        <f t="shared" si="10"/>
        <v>7075.4716981132069</v>
      </c>
    </row>
    <row r="9" spans="1:22" x14ac:dyDescent="0.25">
      <c r="A9" s="4">
        <f t="shared" si="0"/>
        <v>0</v>
      </c>
      <c r="B9" s="4">
        <f t="shared" si="1"/>
        <v>104.16666666666667</v>
      </c>
      <c r="C9" s="4">
        <f t="shared" si="8"/>
        <v>125</v>
      </c>
      <c r="D9" s="4">
        <f t="shared" si="2"/>
        <v>150</v>
      </c>
      <c r="E9" s="5">
        <f t="shared" si="3"/>
        <v>2500000</v>
      </c>
      <c r="F9" s="10">
        <f t="shared" si="4"/>
        <v>24000</v>
      </c>
      <c r="G9" s="10">
        <f t="shared" si="5"/>
        <v>20000</v>
      </c>
      <c r="H9" s="10">
        <f t="shared" si="6"/>
        <v>16667</v>
      </c>
      <c r="I9" s="4" t="e">
        <f>#REF!</f>
        <v>#REF!</v>
      </c>
      <c r="J9" s="4">
        <f t="shared" si="7"/>
        <v>0</v>
      </c>
      <c r="O9">
        <v>150</v>
      </c>
      <c r="P9">
        <f t="shared" si="11"/>
        <v>125</v>
      </c>
      <c r="Q9">
        <f t="shared" ref="Q9:Q15" si="12">P9/1.2</f>
        <v>104.16666666666667</v>
      </c>
      <c r="R9" s="2">
        <v>2500000</v>
      </c>
      <c r="S9" s="8"/>
      <c r="T9" s="8"/>
      <c r="U9">
        <f t="shared" si="9"/>
        <v>166.66666666666669</v>
      </c>
      <c r="V9">
        <f t="shared" si="10"/>
        <v>14999.999999999998</v>
      </c>
    </row>
    <row r="10" spans="1:22" x14ac:dyDescent="0.25">
      <c r="A10" s="4">
        <f t="shared" si="0"/>
        <v>0</v>
      </c>
      <c r="B10" s="4">
        <f t="shared" si="1"/>
        <v>243.05555555555557</v>
      </c>
      <c r="C10" s="4">
        <f t="shared" si="8"/>
        <v>291.66666666666669</v>
      </c>
      <c r="D10" s="4">
        <f t="shared" si="2"/>
        <v>350</v>
      </c>
      <c r="E10" s="5">
        <f t="shared" si="3"/>
        <v>4100000</v>
      </c>
      <c r="F10" s="10">
        <f t="shared" si="4"/>
        <v>16869</v>
      </c>
      <c r="G10" s="10">
        <f t="shared" si="5"/>
        <v>14057</v>
      </c>
      <c r="H10" s="10">
        <f t="shared" si="6"/>
        <v>11714</v>
      </c>
      <c r="I10" s="4" t="e">
        <f>#REF!</f>
        <v>#REF!</v>
      </c>
      <c r="J10" s="4">
        <f t="shared" si="7"/>
        <v>0</v>
      </c>
      <c r="O10">
        <v>350</v>
      </c>
      <c r="P10">
        <f t="shared" si="11"/>
        <v>291.66666666666669</v>
      </c>
      <c r="Q10">
        <f t="shared" si="12"/>
        <v>243.05555555555557</v>
      </c>
      <c r="R10" s="2">
        <v>4100000</v>
      </c>
      <c r="S10" s="8"/>
      <c r="T10" s="8"/>
      <c r="U10">
        <f t="shared" si="9"/>
        <v>388.88888888888891</v>
      </c>
      <c r="V10" s="11">
        <f t="shared" si="10"/>
        <v>10542.857142857141</v>
      </c>
    </row>
    <row r="11" spans="1:22" x14ac:dyDescent="0.25">
      <c r="A11" s="4">
        <f t="shared" si="0"/>
        <v>0</v>
      </c>
      <c r="B11" s="4">
        <f t="shared" si="1"/>
        <v>298.61111111111114</v>
      </c>
      <c r="C11" s="4">
        <f t="shared" si="8"/>
        <v>358.33333333333337</v>
      </c>
      <c r="D11" s="4">
        <f t="shared" si="2"/>
        <v>430.00000000000006</v>
      </c>
      <c r="E11" s="5">
        <f t="shared" si="3"/>
        <v>5000000</v>
      </c>
      <c r="F11" s="15">
        <f t="shared" si="4"/>
        <v>16744</v>
      </c>
      <c r="G11" s="15">
        <f t="shared" si="5"/>
        <v>13953</v>
      </c>
      <c r="H11" s="10">
        <f t="shared" si="6"/>
        <v>11628</v>
      </c>
      <c r="I11" s="4" t="e">
        <f>#REF!</f>
        <v>#REF!</v>
      </c>
      <c r="J11" s="4">
        <f t="shared" si="7"/>
        <v>0</v>
      </c>
      <c r="O11">
        <v>430</v>
      </c>
      <c r="P11">
        <f t="shared" si="11"/>
        <v>358.33333333333337</v>
      </c>
      <c r="Q11">
        <f t="shared" si="12"/>
        <v>298.61111111111114</v>
      </c>
      <c r="R11" s="2">
        <v>5000000</v>
      </c>
      <c r="S11" s="8"/>
      <c r="T11" s="8"/>
      <c r="U11">
        <f t="shared" si="9"/>
        <v>477.77777777777783</v>
      </c>
      <c r="V11" s="11">
        <f t="shared" si="10"/>
        <v>10465.116279069767</v>
      </c>
    </row>
    <row r="12" spans="1:22" x14ac:dyDescent="0.25">
      <c r="A12" s="4">
        <f t="shared" si="0"/>
        <v>0</v>
      </c>
      <c r="B12" s="4">
        <f t="shared" si="1"/>
        <v>145.83333333333334</v>
      </c>
      <c r="C12" s="4">
        <f t="shared" si="8"/>
        <v>175</v>
      </c>
      <c r="D12" s="4">
        <f t="shared" si="2"/>
        <v>210</v>
      </c>
      <c r="E12" s="5">
        <f t="shared" si="3"/>
        <v>2100000</v>
      </c>
      <c r="F12" s="10">
        <f t="shared" si="4"/>
        <v>14400</v>
      </c>
      <c r="G12" s="10">
        <f t="shared" si="5"/>
        <v>12000</v>
      </c>
      <c r="H12" s="10">
        <f t="shared" si="6"/>
        <v>10000</v>
      </c>
      <c r="I12" s="4" t="e">
        <f>#REF!</f>
        <v>#REF!</v>
      </c>
      <c r="J12" s="4">
        <f t="shared" si="7"/>
        <v>0</v>
      </c>
      <c r="O12">
        <v>210</v>
      </c>
      <c r="P12">
        <f t="shared" si="11"/>
        <v>175</v>
      </c>
      <c r="Q12">
        <f t="shared" si="12"/>
        <v>145.83333333333334</v>
      </c>
      <c r="R12" s="2">
        <v>2100000</v>
      </c>
      <c r="S12" s="8"/>
      <c r="T12" s="8"/>
      <c r="U12">
        <f t="shared" si="9"/>
        <v>233.33333333333337</v>
      </c>
      <c r="V12" s="11">
        <f t="shared" si="10"/>
        <v>8999.9999999999982</v>
      </c>
    </row>
    <row r="13" spans="1:22" x14ac:dyDescent="0.25">
      <c r="A13" s="4">
        <f t="shared" si="0"/>
        <v>0</v>
      </c>
      <c r="B13" s="4">
        <f t="shared" si="1"/>
        <v>0</v>
      </c>
      <c r="C13" s="4">
        <f t="shared" si="8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3">O13/1.2</f>
        <v>0</v>
      </c>
      <c r="Q13">
        <f t="shared" si="12"/>
        <v>0</v>
      </c>
      <c r="R13" s="2">
        <v>0</v>
      </c>
      <c r="S13" s="8"/>
      <c r="T13" s="8"/>
      <c r="U13">
        <f t="shared" si="9"/>
        <v>0</v>
      </c>
      <c r="V13" t="e">
        <f t="shared" si="10"/>
        <v>#DIV/0!</v>
      </c>
    </row>
    <row r="14" spans="1:22" x14ac:dyDescent="0.25">
      <c r="A14" s="4">
        <f t="shared" si="0"/>
        <v>0</v>
      </c>
      <c r="B14" s="4">
        <f t="shared" si="1"/>
        <v>0</v>
      </c>
      <c r="C14" s="4">
        <f t="shared" si="8"/>
        <v>0</v>
      </c>
      <c r="D14" s="4">
        <f t="shared" ref="D14:D15" si="14">C14*1.2</f>
        <v>0</v>
      </c>
      <c r="E14" s="5">
        <f t="shared" ref="E14:E15" si="15">R14</f>
        <v>0</v>
      </c>
      <c r="F14" s="10" t="e">
        <f t="shared" ref="F14:F15" si="16">ROUND((E14/B14),0)</f>
        <v>#DIV/0!</v>
      </c>
      <c r="G14" s="10" t="e">
        <f t="shared" ref="G14:G15" si="17">ROUND((E14/C14),0)</f>
        <v>#DIV/0!</v>
      </c>
      <c r="H14" s="4" t="e">
        <f t="shared" ref="H14:H15" si="18">ROUND((E14/D14),0)</f>
        <v>#DIV/0!</v>
      </c>
      <c r="I14" s="4" t="e">
        <f>#REF!</f>
        <v>#REF!</v>
      </c>
      <c r="J14" s="4">
        <f t="shared" ref="J14:J15" si="19">S14</f>
        <v>0</v>
      </c>
      <c r="O14">
        <v>0</v>
      </c>
      <c r="P14">
        <f t="shared" ref="P14:P15" si="20">O14/1.2</f>
        <v>0</v>
      </c>
      <c r="Q14">
        <f t="shared" si="12"/>
        <v>0</v>
      </c>
      <c r="R14" s="2">
        <v>0</v>
      </c>
      <c r="S14" s="8"/>
      <c r="T14" s="8"/>
      <c r="U14">
        <f t="shared" si="9"/>
        <v>0</v>
      </c>
      <c r="V14" t="e">
        <f t="shared" si="10"/>
        <v>#DIV/0!</v>
      </c>
    </row>
    <row r="15" spans="1:22" x14ac:dyDescent="0.25">
      <c r="A15" s="4">
        <f t="shared" si="0"/>
        <v>0</v>
      </c>
      <c r="B15" s="4">
        <f t="shared" si="1"/>
        <v>0</v>
      </c>
      <c r="C15" s="4">
        <f t="shared" si="8"/>
        <v>0</v>
      </c>
      <c r="D15" s="4">
        <f t="shared" si="14"/>
        <v>0</v>
      </c>
      <c r="E15" s="5">
        <f t="shared" si="15"/>
        <v>0</v>
      </c>
      <c r="F15" s="10" t="e">
        <f t="shared" si="16"/>
        <v>#DIV/0!</v>
      </c>
      <c r="G15" s="4" t="e">
        <f t="shared" si="17"/>
        <v>#DIV/0!</v>
      </c>
      <c r="H15" s="4" t="e">
        <f t="shared" si="18"/>
        <v>#DIV/0!</v>
      </c>
      <c r="I15" s="4" t="e">
        <f>#REF!</f>
        <v>#REF!</v>
      </c>
      <c r="J15" s="4">
        <f t="shared" si="19"/>
        <v>0</v>
      </c>
      <c r="O15">
        <v>0</v>
      </c>
      <c r="P15">
        <f t="shared" si="20"/>
        <v>0</v>
      </c>
      <c r="Q15">
        <f t="shared" si="12"/>
        <v>0</v>
      </c>
      <c r="R15" s="2">
        <v>0</v>
      </c>
      <c r="S15" s="8"/>
      <c r="T15" s="8"/>
      <c r="U15">
        <f t="shared" si="9"/>
        <v>0</v>
      </c>
      <c r="V15" t="e">
        <f t="shared" si="10"/>
        <v>#DIV/0!</v>
      </c>
    </row>
    <row r="16" spans="1:22" x14ac:dyDescent="0.25">
      <c r="U16">
        <f t="shared" si="9"/>
        <v>0</v>
      </c>
    </row>
    <row r="18" spans="7:24" x14ac:dyDescent="0.25">
      <c r="G18" t="s">
        <v>13</v>
      </c>
    </row>
    <row r="21" spans="7:24" x14ac:dyDescent="0.25">
      <c r="G21" t="s">
        <v>14</v>
      </c>
      <c r="H21">
        <v>210</v>
      </c>
      <c r="J21" t="s">
        <v>18</v>
      </c>
    </row>
    <row r="22" spans="7:24" x14ac:dyDescent="0.25">
      <c r="G22" s="6" t="s">
        <v>15</v>
      </c>
      <c r="H22" s="6">
        <v>9800</v>
      </c>
      <c r="J22">
        <v>16.5</v>
      </c>
      <c r="N22">
        <v>7</v>
      </c>
      <c r="O22">
        <f>N22*J22</f>
        <v>115.5</v>
      </c>
    </row>
    <row r="23" spans="7:24" x14ac:dyDescent="0.25">
      <c r="G23" t="s">
        <v>16</v>
      </c>
      <c r="H23">
        <f>H22*H21</f>
        <v>2058000</v>
      </c>
      <c r="J23">
        <v>2.5</v>
      </c>
      <c r="N23">
        <v>4</v>
      </c>
      <c r="O23">
        <f t="shared" ref="O23:O24" si="21">N23*J23</f>
        <v>10</v>
      </c>
    </row>
    <row r="24" spans="7:24" x14ac:dyDescent="0.25">
      <c r="J24">
        <v>2.91</v>
      </c>
      <c r="N24">
        <v>1.58</v>
      </c>
      <c r="O24">
        <f t="shared" si="21"/>
        <v>4.5978000000000003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O25">
        <f>SUM(O22:O24)</f>
        <v>130.09780000000001</v>
      </c>
      <c r="P25" s="11">
        <v>21000</v>
      </c>
      <c r="Q25" s="14">
        <f>P25*O25</f>
        <v>2732053.8000000003</v>
      </c>
      <c r="R25" s="14"/>
      <c r="T25" s="14"/>
      <c r="U25" s="14"/>
      <c r="V25" s="11"/>
      <c r="W25" s="11"/>
      <c r="X25" s="11"/>
    </row>
    <row r="26" spans="7:24" x14ac:dyDescent="0.25">
      <c r="O26">
        <f>H21/O25</f>
        <v>1.6141702626793073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H27" t="s">
        <v>17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H28" t="s">
        <v>19</v>
      </c>
      <c r="O28" t="s">
        <v>20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10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U30" sqref="U3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2025-02-08T09:03:28Z</dcterms:modified>
</cp:coreProperties>
</file>