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CCF8BA0-CE0C-417D-BB59-8BEAE08852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B22" i="1"/>
  <c r="C37" i="1"/>
  <c r="C36" i="1"/>
  <c r="F6" i="1" l="1"/>
  <c r="F40" i="1" l="1"/>
  <c r="H31" i="1" l="1"/>
  <c r="H30" i="1"/>
  <c r="H37" i="1"/>
  <c r="H36" i="1"/>
  <c r="G32" i="1" l="1"/>
  <c r="H39" i="1"/>
  <c r="F38" i="1" l="1"/>
  <c r="F37" i="1"/>
  <c r="F36" i="1"/>
  <c r="G40" i="1" l="1"/>
  <c r="G39" i="1"/>
  <c r="G38" i="1"/>
  <c r="I38" i="1" s="1"/>
  <c r="G37" i="1"/>
  <c r="G36" i="1"/>
  <c r="I31" i="1" l="1"/>
  <c r="G29" i="1"/>
  <c r="H29" i="1"/>
  <c r="I32" i="1"/>
  <c r="B10" i="1"/>
  <c r="B11" i="1" s="1"/>
  <c r="B8" i="1"/>
  <c r="B6" i="1"/>
  <c r="B5" i="1"/>
  <c r="B14" i="1" s="1"/>
  <c r="B12" i="1" l="1"/>
  <c r="B13" i="1" s="1"/>
  <c r="B15" i="1" l="1"/>
  <c r="I37" i="1" l="1"/>
  <c r="I36" i="1"/>
  <c r="H38" i="1"/>
  <c r="I39" i="1"/>
  <c r="H40" i="1"/>
  <c r="B17" i="1"/>
  <c r="B19" i="1" s="1"/>
  <c r="I29" i="1"/>
  <c r="F29" i="1"/>
  <c r="B21" i="1" l="1"/>
  <c r="B20" i="1"/>
  <c r="B23" i="1"/>
  <c r="F30" i="1"/>
  <c r="G30" i="1"/>
  <c r="F31" i="1"/>
  <c r="G31" i="1"/>
  <c r="F32" i="1"/>
  <c r="I30" i="1" l="1"/>
  <c r="H32" i="1" l="1"/>
  <c r="G3" i="1" l="1"/>
</calcChain>
</file>

<file path=xl/sharedStrings.xml><?xml version="1.0" encoding="utf-8"?>
<sst xmlns="http://schemas.openxmlformats.org/spreadsheetml/2006/main" count="38" uniqueCount="30">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</sst>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0" fontId="0" fillId="2" borderId="1" xfId="0" applyFill="1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58349</xdr:colOff>
      <xdr:row>40</xdr:row>
      <xdr:rowOff>182064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425D3A-43D9-4A88-AA0B-A08284A0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2749" cy="780206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144086</xdr:colOff>
      <xdr:row>40</xdr:row>
      <xdr:rowOff>86801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C45FB-A84B-4F2A-9331-AD390F6C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78486" cy="77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86928</xdr:colOff>
      <xdr:row>38</xdr:row>
      <xdr:rowOff>29536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18C03F-D6DF-4F4A-AE90-3E287A202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62132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6">
        <v>28700</v>
      </c>
      <c r="C3" s="17"/>
      <c r="D3" s="10"/>
      <c r="E3">
        <v>2018</v>
      </c>
      <c r="F3" s="3">
        <v>2025</v>
      </c>
      <c r="G3" s="4">
        <f>F3-E3</f>
        <v>7</v>
      </c>
      <c r="L3" s="3"/>
      <c r="M3" s="4"/>
    </row>
    <row r="4" spans="1:17" ht="33" x14ac:dyDescent="0.3">
      <c r="A4" s="47" t="s">
        <v>1</v>
      </c>
      <c r="B4" s="46">
        <v>2800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46">
        <f>B3-B4</f>
        <v>25900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6">
        <f>B4</f>
        <v>2800</v>
      </c>
      <c r="C6" s="17"/>
      <c r="D6" s="45"/>
      <c r="E6" s="6">
        <v>691</v>
      </c>
      <c r="F6" s="3">
        <f>E6*1.1</f>
        <v>760.1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7</v>
      </c>
      <c r="C7" s="18"/>
      <c r="D7" s="50"/>
      <c r="E7" s="49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53</v>
      </c>
      <c r="C8" s="18"/>
      <c r="D8" s="50"/>
      <c r="E8" s="49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0"/>
      <c r="E9" s="49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47" t="s">
        <v>7</v>
      </c>
      <c r="B10" s="16">
        <f>90*B7/B9</f>
        <v>10.5</v>
      </c>
      <c r="C10" s="18"/>
      <c r="D10" s="50"/>
      <c r="E10" s="51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8">
        <f>B10%</f>
        <v>0.105</v>
      </c>
      <c r="C11" s="28"/>
      <c r="D11" s="52"/>
      <c r="E11" s="49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6">
        <f>B6*B11</f>
        <v>294</v>
      </c>
      <c r="C12" s="19"/>
      <c r="D12" s="53"/>
      <c r="E12" s="49">
        <v>660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6">
        <f>B6-B12</f>
        <v>2506</v>
      </c>
      <c r="C13" s="19"/>
      <c r="D13" s="54"/>
      <c r="E13" s="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6">
        <f>B5</f>
        <v>25900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6">
        <f>B14+B13</f>
        <v>28406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691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9">
        <f>B15*B16</f>
        <v>19628546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49">
        <v>1200000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29</v>
      </c>
      <c r="B19" s="49">
        <f>B18+B17</f>
        <v>20828546</v>
      </c>
      <c r="C19" s="20"/>
      <c r="D19" s="10"/>
      <c r="E19" s="5"/>
      <c r="F19" s="27"/>
      <c r="G19" s="5"/>
      <c r="H19" s="6"/>
      <c r="M19" s="5"/>
      <c r="N19" s="6"/>
    </row>
    <row r="20" spans="1:14" ht="16.5" x14ac:dyDescent="0.3">
      <c r="A20" s="16" t="s">
        <v>27</v>
      </c>
      <c r="B20" s="49">
        <f>B19*0.9</f>
        <v>18745691.400000002</v>
      </c>
      <c r="C20" s="20"/>
      <c r="D20" s="10"/>
      <c r="E20" s="5"/>
      <c r="F20" s="27"/>
      <c r="G20" s="5"/>
      <c r="H20" s="6"/>
      <c r="M20" s="5"/>
      <c r="N20" s="6"/>
    </row>
    <row r="21" spans="1:14" ht="16.5" x14ac:dyDescent="0.3">
      <c r="A21" s="16" t="s">
        <v>23</v>
      </c>
      <c r="B21" s="49">
        <f>B19*0.8</f>
        <v>16662836.800000001</v>
      </c>
      <c r="C21" s="20"/>
      <c r="D21" s="10"/>
      <c r="E21" s="5"/>
      <c r="F21" s="27"/>
      <c r="G21" s="5"/>
      <c r="H21" s="6"/>
      <c r="M21" s="5"/>
      <c r="N21" s="6"/>
    </row>
    <row r="22" spans="1:14" ht="18.75" x14ac:dyDescent="0.3">
      <c r="A22" s="16" t="s">
        <v>12</v>
      </c>
      <c r="B22" s="17">
        <f>760*B4</f>
        <v>2128000</v>
      </c>
      <c r="C22" s="17"/>
      <c r="D22" s="10"/>
      <c r="E22" s="43"/>
      <c r="F22" s="43"/>
      <c r="G22" s="44"/>
    </row>
    <row r="23" spans="1:14" ht="16.5" x14ac:dyDescent="0.3">
      <c r="A23" s="16" t="s">
        <v>16</v>
      </c>
      <c r="B23" s="17">
        <f>B17*0.03/12</f>
        <v>49071.364999999998</v>
      </c>
      <c r="C23" s="30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24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611</v>
      </c>
      <c r="C29" s="8"/>
      <c r="D29" s="8"/>
      <c r="E29" s="8">
        <v>15000000</v>
      </c>
      <c r="F29" s="10">
        <f t="shared" ref="F29:F32" si="0">E29/B29</f>
        <v>24549.918166939442</v>
      </c>
      <c r="G29" s="10" t="e">
        <f>E29/C29</f>
        <v>#DIV/0!</v>
      </c>
      <c r="H29" s="10" t="e">
        <f>E29/D29</f>
        <v>#DIV/0!</v>
      </c>
      <c r="I29" s="8">
        <f>C29/B29</f>
        <v>0</v>
      </c>
      <c r="J29" s="15"/>
    </row>
    <row r="30" spans="1:14" ht="17.25" x14ac:dyDescent="0.3">
      <c r="B30" s="9">
        <v>659</v>
      </c>
      <c r="C30" s="8"/>
      <c r="D30" s="8"/>
      <c r="E30" s="8">
        <v>19000000</v>
      </c>
      <c r="F30" s="10">
        <f t="shared" si="0"/>
        <v>28831.562974203338</v>
      </c>
      <c r="G30" s="10" t="e">
        <f>E30/C30</f>
        <v>#DIV/0!</v>
      </c>
      <c r="H30" s="10" t="e">
        <f>E30/D30</f>
        <v>#DIV/0!</v>
      </c>
      <c r="I30" s="8">
        <f>C30/B30</f>
        <v>0</v>
      </c>
      <c r="J30" s="15"/>
    </row>
    <row r="31" spans="1:14" x14ac:dyDescent="0.25">
      <c r="B31" s="9">
        <v>434</v>
      </c>
      <c r="C31" s="8"/>
      <c r="D31" s="8"/>
      <c r="E31" s="8">
        <v>12000000</v>
      </c>
      <c r="F31" s="10">
        <f t="shared" si="0"/>
        <v>27649.769585253456</v>
      </c>
      <c r="G31" s="10" t="e">
        <f t="shared" ref="G31:G32" si="1">E31/C31</f>
        <v>#DIV/0!</v>
      </c>
      <c r="H31" s="10" t="e">
        <f>E31/D31</f>
        <v>#DIV/0!</v>
      </c>
      <c r="I31" s="8">
        <f>C31/B31</f>
        <v>0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C32/B32</f>
        <v>#DIV/0!</v>
      </c>
    </row>
    <row r="33" spans="2:11" x14ac:dyDescent="0.25">
      <c r="B33" s="9"/>
      <c r="C33" s="8"/>
      <c r="D33" s="8"/>
      <c r="E33" s="10"/>
      <c r="F33" s="10"/>
      <c r="G33" s="10"/>
      <c r="H33" s="10"/>
      <c r="I33" s="8"/>
    </row>
    <row r="34" spans="2:11" x14ac:dyDescent="0.25">
      <c r="B34" s="9"/>
      <c r="C34" s="8"/>
      <c r="D34" s="8"/>
      <c r="E34" s="10"/>
      <c r="F34" s="10"/>
      <c r="G34" s="10"/>
      <c r="H34" s="10"/>
      <c r="I34" s="8"/>
    </row>
    <row r="35" spans="2:11" x14ac:dyDescent="0.25">
      <c r="B35" s="9" t="s">
        <v>15</v>
      </c>
      <c r="C35" s="8" t="s">
        <v>20</v>
      </c>
      <c r="D35" s="8" t="s">
        <v>24</v>
      </c>
      <c r="E35" s="8" t="s">
        <v>11</v>
      </c>
      <c r="F35" s="8" t="s">
        <v>17</v>
      </c>
      <c r="G35" s="8" t="s">
        <v>18</v>
      </c>
    </row>
    <row r="36" spans="2:11" x14ac:dyDescent="0.25">
      <c r="B36" s="9">
        <v>588</v>
      </c>
      <c r="C36" s="8">
        <f>B36*1.1</f>
        <v>646.80000000000007</v>
      </c>
      <c r="D36" s="8"/>
      <c r="E36" s="8">
        <f>13500000+810000+30000</f>
        <v>14340000</v>
      </c>
      <c r="F36" s="8">
        <f>E36/B36</f>
        <v>24387.755102040817</v>
      </c>
      <c r="G36" s="8">
        <f>E36/C36</f>
        <v>22170.686456400741</v>
      </c>
      <c r="H36" s="10" t="e">
        <f>E36/D36</f>
        <v>#DIV/0!</v>
      </c>
      <c r="I36" s="55">
        <f>B15/F36</f>
        <v>1.1647648535564854</v>
      </c>
      <c r="J36" s="6"/>
    </row>
    <row r="37" spans="2:11" x14ac:dyDescent="0.25">
      <c r="B37" s="9">
        <v>588</v>
      </c>
      <c r="C37" s="8">
        <f>B37*1.1</f>
        <v>646.80000000000007</v>
      </c>
      <c r="D37" s="8"/>
      <c r="E37" s="8">
        <f>15300000+765000+30000</f>
        <v>16095000</v>
      </c>
      <c r="F37" s="8">
        <f>E37/B37</f>
        <v>27372.448979591838</v>
      </c>
      <c r="G37" s="8">
        <f>E37/C37</f>
        <v>24884.044526901667</v>
      </c>
      <c r="H37" s="10" t="e">
        <f>E37/D37</f>
        <v>#DIV/0!</v>
      </c>
      <c r="I37" s="55">
        <f>B15/F37</f>
        <v>1.0377588070829449</v>
      </c>
    </row>
    <row r="38" spans="2:11" x14ac:dyDescent="0.25">
      <c r="B38" s="9"/>
      <c r="C38" s="8"/>
      <c r="D38" s="8"/>
      <c r="E38" s="8"/>
      <c r="F38" s="8" t="e">
        <f>E38/B38</f>
        <v>#DIV/0!</v>
      </c>
      <c r="G38" s="8" t="e">
        <f>E38/C38</f>
        <v>#DIV/0!</v>
      </c>
      <c r="H38" s="10" t="e">
        <f>B15/G38</f>
        <v>#DIV/0!</v>
      </c>
      <c r="I38" s="55" t="e">
        <f>B16/G38</f>
        <v>#DIV/0!</v>
      </c>
    </row>
    <row r="39" spans="2:11" x14ac:dyDescent="0.25">
      <c r="B39" s="8"/>
      <c r="C39" s="8"/>
      <c r="D39" s="42"/>
      <c r="E39" s="42"/>
      <c r="F39" s="8"/>
      <c r="G39" s="42" t="e">
        <f>E39/C39</f>
        <v>#DIV/0!</v>
      </c>
      <c r="H39" s="10" t="e">
        <f>B16/F39</f>
        <v>#DIV/0!</v>
      </c>
      <c r="I39" s="55" t="e">
        <f>B15/G39</f>
        <v>#DIV/0!</v>
      </c>
      <c r="K39" s="6"/>
    </row>
    <row r="40" spans="2:11" x14ac:dyDescent="0.25">
      <c r="B40" s="8"/>
      <c r="C40" s="42"/>
      <c r="D40" s="42"/>
      <c r="E40" s="42"/>
      <c r="F40" s="42" t="e">
        <f>E40/B40</f>
        <v>#DIV/0!</v>
      </c>
      <c r="G40" s="42" t="e">
        <f>E40/C40</f>
        <v>#DIV/0!</v>
      </c>
      <c r="H40" s="10" t="e">
        <f>B15/F40</f>
        <v>#DIV/0!</v>
      </c>
    </row>
    <row r="41" spans="2:11" ht="15.75" x14ac:dyDescent="0.25">
      <c r="B41" s="38"/>
      <c r="C41" s="8"/>
      <c r="D41" s="8"/>
      <c r="E41" s="8"/>
      <c r="F41" s="8"/>
      <c r="G41" s="8"/>
      <c r="H41" s="8"/>
    </row>
    <row r="42" spans="2:11" ht="15.75" x14ac:dyDescent="0.25">
      <c r="B42" s="39"/>
      <c r="C42" s="9"/>
      <c r="D42" s="8"/>
      <c r="E42" s="8"/>
      <c r="F42" s="8"/>
      <c r="G42" s="8"/>
      <c r="H42" s="8"/>
    </row>
    <row r="43" spans="2:11" ht="15.75" x14ac:dyDescent="0.25">
      <c r="B43" s="39"/>
      <c r="C43" s="9"/>
      <c r="D43" s="8"/>
      <c r="E43" s="8"/>
      <c r="F43" s="8"/>
      <c r="G43" s="8"/>
      <c r="H43" s="8"/>
    </row>
    <row r="44" spans="2:11" ht="15.75" x14ac:dyDescent="0.25">
      <c r="B44" s="22"/>
      <c r="C44" s="7"/>
      <c r="D44" s="41"/>
    </row>
    <row r="45" spans="2:11" ht="15.75" x14ac:dyDescent="0.25">
      <c r="B45" s="22"/>
      <c r="C45" s="7"/>
    </row>
    <row r="65" spans="3:5" x14ac:dyDescent="0.25">
      <c r="C65" s="6"/>
      <c r="D65" s="6"/>
      <c r="E6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2025-03-15T11:40:57Z</dcterms:modified>
</cp:coreProperties>
</file>