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F40C516-4210-4E8D-A1F2-0037898B17F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C37" i="1"/>
  <c r="C36" i="1"/>
  <c r="C34" i="1"/>
  <c r="G12" i="1"/>
  <c r="B37" i="1"/>
  <c r="B36" i="1"/>
  <c r="C35" i="1"/>
  <c r="B35" i="1"/>
  <c r="B34" i="1"/>
  <c r="B28" i="1"/>
  <c r="C29" i="1" l="1"/>
  <c r="C28" i="1"/>
  <c r="C27" i="1"/>
  <c r="B20" i="1"/>
  <c r="G6" i="1"/>
  <c r="E6" i="1"/>
  <c r="F6" i="1" s="1"/>
  <c r="F38" i="1" l="1"/>
  <c r="H29" i="1" l="1"/>
  <c r="H28" i="1"/>
  <c r="H35" i="1"/>
  <c r="H34" i="1"/>
  <c r="G30" i="1" l="1"/>
  <c r="F37" i="1"/>
  <c r="H37" i="1" s="1"/>
  <c r="F36" i="1" l="1"/>
  <c r="F35" i="1"/>
  <c r="F34" i="1"/>
  <c r="G38" i="1" l="1"/>
  <c r="G37" i="1"/>
  <c r="G36" i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B15" i="1" l="1"/>
  <c r="H38" i="1" l="1"/>
  <c r="I36" i="1"/>
  <c r="I35" i="1"/>
  <c r="I34" i="1"/>
  <c r="B17" i="1"/>
  <c r="I27" i="1"/>
  <c r="F27" i="1"/>
  <c r="B19" i="1" l="1"/>
  <c r="B18" i="1"/>
  <c r="B21" i="1"/>
  <c r="F28" i="1"/>
  <c r="G28" i="1"/>
  <c r="F29" i="1"/>
  <c r="G29" i="1"/>
  <c r="F30" i="1"/>
  <c r="I28" i="1" l="1"/>
  <c r="H30" i="1" l="1"/>
  <c r="G3" i="1" l="1"/>
</calcChain>
</file>

<file path=xl/sharedStrings.xml><?xml version="1.0" encoding="utf-8"?>
<sst xmlns="http://schemas.openxmlformats.org/spreadsheetml/2006/main" count="39" uniqueCount="31">
  <si>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</si>
  <si>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</si>
  <si>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</si>
  <si>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</si>
  <si>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</si>
  <si>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</si>
  <si>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</si>
  <si>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</si>
  <si>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</si>
  <si>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</si>
  <si>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</si>
  <si>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</si>
  <si>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</si>
  <si>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</si>
  <si>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</si>
  <si>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</si>
  <si>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</si>
  <si>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</si>
  <si>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</si>
  <si>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</si>
  <si>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</si>
  <si>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</si>
  <si>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</si>
  <si>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</si>
  <si>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</si>
  <si>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</si>
  <si>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</si>
  <si>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RV</t>
  </si>
  <si>
    <t>Balcony</t>
  </si>
  <si>
    <t>DB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</si>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</sst>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43" fontId="2" fillId="0" borderId="8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210770</xdr:colOff>
      <xdr:row>36</xdr:row>
      <xdr:rowOff>67642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A1FC0F-CEAE-4393-9FAE-E3725FCBC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45170" cy="692564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258402</xdr:colOff>
      <xdr:row>41</xdr:row>
      <xdr:rowOff>134459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EB8A8DE-F77C-4D2F-9AED-2C41FC88D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92802" cy="7944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8" zoomScaleNormal="100" workbookViewId="0">
      <selection activeCell="E21" sqref="E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0">
        <v>9000</v>
      </c>
      <c r="C3" s="17"/>
      <c r="D3" s="10"/>
      <c r="E3">
        <v>2022</v>
      </c>
      <c r="F3" s="3">
        <v>2025</v>
      </c>
      <c r="G3" s="4">
        <f>F3-E3</f>
        <v>3</v>
      </c>
      <c r="L3" s="3"/>
      <c r="M3" s="4"/>
    </row>
    <row r="4" spans="1:17" ht="33" x14ac:dyDescent="0.3">
      <c r="A4" s="51" t="s">
        <v>1</v>
      </c>
      <c r="B4" s="50">
        <v>2600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50">
        <f>B3-B4</f>
        <v>6400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0">
        <f>B4</f>
        <v>2600</v>
      </c>
      <c r="C6" s="17"/>
      <c r="D6" s="61"/>
      <c r="E6" s="55">
        <f>56.8*10.764</f>
        <v>611.39519999999993</v>
      </c>
      <c r="F6" s="3">
        <f>E6*1.1</f>
        <v>672.53471999999999</v>
      </c>
      <c r="G6" s="14">
        <f>F6/10.764</f>
        <v>62.480000000000004</v>
      </c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4"/>
      <c r="E7" s="55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4"/>
      <c r="E8" s="55"/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4"/>
      <c r="E9" s="55"/>
      <c r="F9" s="37"/>
      <c r="G9" s="13"/>
      <c r="J9" s="25"/>
      <c r="M9" s="33"/>
      <c r="N9" s="23"/>
      <c r="O9" s="23"/>
      <c r="P9" s="23"/>
      <c r="Q9" s="23"/>
    </row>
    <row r="10" spans="1:17" ht="33" x14ac:dyDescent="0.3">
      <c r="A10" s="51" t="s">
        <v>7</v>
      </c>
      <c r="B10" s="16">
        <f>90*B7/B9</f>
        <v>0</v>
      </c>
      <c r="C10" s="18"/>
      <c r="D10" s="54"/>
      <c r="E10" s="56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2">
        <f>B10%</f>
        <v>0</v>
      </c>
      <c r="C11" s="28"/>
      <c r="D11" s="57"/>
      <c r="E11" s="55" t="s">
        <v>26</v>
      </c>
      <c r="F11" t="s">
        <v>29</v>
      </c>
      <c r="G11" s="13" t="s">
        <v>28</v>
      </c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0">
        <f>B6*B11</f>
        <v>0</v>
      </c>
      <c r="C12" s="19"/>
      <c r="D12" s="58"/>
      <c r="E12">
        <v>550</v>
      </c>
      <c r="F12">
        <v>23</v>
      </c>
      <c r="G12" s="13">
        <f>18+18+33</f>
        <v>69</v>
      </c>
      <c r="H12" s="35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0">
        <f>B6-B12</f>
        <v>2600</v>
      </c>
      <c r="C13" s="19"/>
      <c r="D13" s="59"/>
      <c r="E13" s="49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0">
        <f>B5</f>
        <v>6400</v>
      </c>
      <c r="C14" s="17"/>
      <c r="D14" s="43"/>
      <c r="E14" s="49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0">
        <f>B14+B13</f>
        <v>9000</v>
      </c>
      <c r="C15" s="17"/>
      <c r="D15" s="43"/>
      <c r="E15" s="4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611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3">
        <f>B15*B16</f>
        <v>5499000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27</v>
      </c>
      <c r="B18" s="53">
        <f>B17*0.98</f>
        <v>5389020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53">
        <f>B17*0.8</f>
        <v>4399200</v>
      </c>
      <c r="C19" s="20"/>
      <c r="D19" s="43"/>
      <c r="E19" s="44"/>
      <c r="F19" s="45"/>
      <c r="G19" s="44"/>
      <c r="H19" s="46"/>
      <c r="M19" s="5"/>
      <c r="N19" s="6"/>
    </row>
    <row r="20" spans="1:14" ht="18.75" x14ac:dyDescent="0.3">
      <c r="A20" s="16" t="s">
        <v>12</v>
      </c>
      <c r="B20" s="17">
        <f>673*B4</f>
        <v>1749800</v>
      </c>
      <c r="C20" s="17"/>
      <c r="D20" s="43"/>
      <c r="E20" s="47"/>
      <c r="F20" s="47"/>
      <c r="G20" s="48"/>
      <c r="H20" s="49"/>
    </row>
    <row r="21" spans="1:14" ht="16.5" x14ac:dyDescent="0.3">
      <c r="A21" s="16" t="s">
        <v>16</v>
      </c>
      <c r="B21" s="17">
        <f>B17*0.03/12</f>
        <v>13747.5</v>
      </c>
      <c r="C21" s="30"/>
      <c r="D21" s="43"/>
      <c r="E21" s="46"/>
      <c r="F21" s="44"/>
      <c r="G21" s="49"/>
      <c r="H21" s="49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780</v>
      </c>
      <c r="C27" s="8">
        <f>B27*1.1</f>
        <v>858.00000000000011</v>
      </c>
      <c r="D27" s="8"/>
      <c r="E27" s="8">
        <v>5800000</v>
      </c>
      <c r="F27" s="10">
        <f t="shared" ref="F27:F30" si="0">E27/B27</f>
        <v>7435.8974358974356</v>
      </c>
      <c r="G27" s="10">
        <f>E27/C27</f>
        <v>6759.9067599067594</v>
      </c>
      <c r="H27" s="10" t="e">
        <f>E27/D27</f>
        <v>#DIV/0!</v>
      </c>
      <c r="I27" s="8">
        <f>C27/B27</f>
        <v>1.1000000000000001</v>
      </c>
      <c r="J27" s="15"/>
    </row>
    <row r="28" spans="1:14" ht="17.25" x14ac:dyDescent="0.3">
      <c r="B28" s="9">
        <f>34.96*10.764</f>
        <v>376.30944</v>
      </c>
      <c r="C28" s="8">
        <f>B28*1.1</f>
        <v>413.94038400000005</v>
      </c>
      <c r="D28" s="8"/>
      <c r="E28" s="8">
        <v>3600000</v>
      </c>
      <c r="F28" s="10">
        <f t="shared" si="0"/>
        <v>9566.5949809816102</v>
      </c>
      <c r="G28" s="10">
        <f>E28/C28</f>
        <v>8696.9045281650979</v>
      </c>
      <c r="H28" s="10" t="e">
        <f>E28/D28</f>
        <v>#DIV/0!</v>
      </c>
      <c r="I28" s="8">
        <f>C28/B28</f>
        <v>1.1000000000000001</v>
      </c>
      <c r="J28" s="15"/>
    </row>
    <row r="29" spans="1:14" x14ac:dyDescent="0.25">
      <c r="B29" s="9">
        <v>511</v>
      </c>
      <c r="C29" s="8">
        <f>B29*1.1</f>
        <v>562.1</v>
      </c>
      <c r="D29" s="8"/>
      <c r="E29" s="8">
        <v>4000000</v>
      </c>
      <c r="F29" s="10">
        <f t="shared" si="0"/>
        <v>7827.7886497064583</v>
      </c>
      <c r="G29" s="10">
        <f t="shared" ref="G29:G30" si="1">E29/C29</f>
        <v>7116.1714997331437</v>
      </c>
      <c r="H29" s="10" t="e">
        <f>E29/D29</f>
        <v>#DIV/0!</v>
      </c>
      <c r="I29" s="8">
        <f>C29/B29</f>
        <v>1.1000000000000001</v>
      </c>
    </row>
    <row r="30" spans="1:14" x14ac:dyDescent="0.25">
      <c r="B30" s="9">
        <v>628</v>
      </c>
      <c r="C30" s="8"/>
      <c r="D30" s="8"/>
      <c r="E30" s="8">
        <v>6200000</v>
      </c>
      <c r="F30" s="10">
        <f t="shared" si="0"/>
        <v>9872.6114649681531</v>
      </c>
      <c r="G30" s="10" t="e">
        <f t="shared" si="1"/>
        <v>#DIV/0!</v>
      </c>
      <c r="H30" s="10" t="e">
        <f>E30/#REF!</f>
        <v>#REF!</v>
      </c>
      <c r="I30" s="8">
        <f>C30/B30</f>
        <v>0</v>
      </c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1:11" x14ac:dyDescent="0.25">
      <c r="A33" t="s">
        <v>30</v>
      </c>
      <c r="B33" s="9" t="s">
        <v>15</v>
      </c>
      <c r="C33" s="8" t="s">
        <v>20</v>
      </c>
      <c r="D33" s="8" t="s">
        <v>24</v>
      </c>
      <c r="E33" s="8" t="s">
        <v>11</v>
      </c>
      <c r="F33" s="8" t="s">
        <v>17</v>
      </c>
      <c r="G33" s="8" t="s">
        <v>18</v>
      </c>
    </row>
    <row r="34" spans="1:11" x14ac:dyDescent="0.25">
      <c r="B34" s="9">
        <f>34.81*10.764</f>
        <v>374.69484</v>
      </c>
      <c r="C34" s="8">
        <f>B34*1.1</f>
        <v>412.16432400000002</v>
      </c>
      <c r="D34" s="8"/>
      <c r="E34" s="8">
        <v>3200000</v>
      </c>
      <c r="F34" s="8">
        <f>E34/B34</f>
        <v>8540.2830740877034</v>
      </c>
      <c r="G34" s="8">
        <f>E34/C34</f>
        <v>7763.8937037160931</v>
      </c>
      <c r="H34" s="10" t="e">
        <f>E34/D34</f>
        <v>#DIV/0!</v>
      </c>
      <c r="I34" s="60">
        <f>B15/F34</f>
        <v>1.0538292375</v>
      </c>
      <c r="J34" s="6"/>
    </row>
    <row r="35" spans="1:11" x14ac:dyDescent="0.25">
      <c r="B35" s="9">
        <f>56.8*10.764</f>
        <v>611.39519999999993</v>
      </c>
      <c r="C35" s="8">
        <f>B35*1.1</f>
        <v>672.53471999999999</v>
      </c>
      <c r="D35" s="8"/>
      <c r="E35" s="8">
        <v>4550600</v>
      </c>
      <c r="F35" s="8">
        <f>E35/B35</f>
        <v>7442.9763269322375</v>
      </c>
      <c r="G35" s="8">
        <f>E35/C35</f>
        <v>6766.3421153929421</v>
      </c>
      <c r="H35" s="10" t="e">
        <f>E35/D35</f>
        <v>#DIV/0!</v>
      </c>
      <c r="I35" s="60">
        <f>B15/F35</f>
        <v>1.2091936887443413</v>
      </c>
    </row>
    <row r="36" spans="1:11" x14ac:dyDescent="0.25">
      <c r="B36" s="9">
        <f>58.35*10.764</f>
        <v>628.07939999999996</v>
      </c>
      <c r="C36" s="8">
        <f>B36*1.1</f>
        <v>690.88733999999999</v>
      </c>
      <c r="D36" s="8"/>
      <c r="E36" s="8">
        <v>5150000</v>
      </c>
      <c r="F36" s="8">
        <f>E36/B36</f>
        <v>8199.6002416255014</v>
      </c>
      <c r="G36" s="8">
        <f>E36/C36</f>
        <v>7454.1820378413649</v>
      </c>
      <c r="H36" s="10"/>
      <c r="I36" s="60">
        <f>B15/F36</f>
        <v>1.0976144854368932</v>
      </c>
    </row>
    <row r="37" spans="1:11" x14ac:dyDescent="0.25">
      <c r="B37" s="8">
        <f>34.81*10.764</f>
        <v>374.69484</v>
      </c>
      <c r="C37" s="8">
        <f>B37*1.1</f>
        <v>412.16432400000002</v>
      </c>
      <c r="D37" s="42"/>
      <c r="E37" s="42">
        <v>3050000</v>
      </c>
      <c r="F37" s="8">
        <f>E37/B37</f>
        <v>8139.9573049898418</v>
      </c>
      <c r="G37" s="42">
        <f>E37/C37</f>
        <v>7399.9611863544014</v>
      </c>
      <c r="H37" s="10">
        <f>B16/F37</f>
        <v>7.5061818767213115E-2</v>
      </c>
      <c r="I37" s="60">
        <f>B15/F37</f>
        <v>1.1056569049180327</v>
      </c>
      <c r="K37" s="6"/>
    </row>
    <row r="38" spans="1:11" x14ac:dyDescent="0.25">
      <c r="B38" s="8"/>
      <c r="C38" s="42"/>
      <c r="D38" s="42"/>
      <c r="E38" s="42"/>
      <c r="F38" s="42" t="e">
        <f>E38/B38</f>
        <v>#DIV/0!</v>
      </c>
      <c r="G38" s="42" t="e">
        <f>E38/C38</f>
        <v>#DIV/0!</v>
      </c>
      <c r="H38" s="10" t="e">
        <f>B15/F38</f>
        <v>#DIV/0!</v>
      </c>
    </row>
    <row r="39" spans="1:11" ht="15.75" x14ac:dyDescent="0.25">
      <c r="B39" s="38"/>
      <c r="C39" s="8"/>
      <c r="D39" s="8"/>
      <c r="E39" s="8"/>
      <c r="F39" s="8"/>
      <c r="G39" s="8"/>
      <c r="H39" s="8"/>
    </row>
    <row r="40" spans="1:11" ht="15.75" x14ac:dyDescent="0.25">
      <c r="B40" s="39"/>
      <c r="C40" s="9"/>
      <c r="D40" s="8"/>
      <c r="E40" s="8"/>
      <c r="F40" s="8"/>
      <c r="G40" s="8"/>
      <c r="H40" s="8"/>
    </row>
    <row r="41" spans="1:11" ht="15.75" x14ac:dyDescent="0.25">
      <c r="B41" s="39"/>
      <c r="C41" s="9"/>
      <c r="D41" s="8"/>
      <c r="E41" s="8"/>
      <c r="F41" s="8"/>
      <c r="G41" s="8"/>
      <c r="H41" s="8"/>
    </row>
    <row r="42" spans="1:11" ht="15.75" x14ac:dyDescent="0.25">
      <c r="B42" s="22"/>
      <c r="C42" s="7"/>
      <c r="D42" s="41"/>
    </row>
    <row r="43" spans="1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2025-02-10T06:59:15Z</dcterms:modified>
</cp:coreProperties>
</file>