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39" i="4" l="1"/>
  <c r="P16" i="17" l="1"/>
  <c r="O9" i="16"/>
  <c r="N10" i="15"/>
  <c r="S13" i="14"/>
  <c r="R9" i="13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42" i="4" s="1"/>
  <c r="W43" i="4" l="1"/>
  <c r="Y42" i="4"/>
  <c r="S38" i="4"/>
  <c r="Y44" i="4" l="1"/>
  <c r="Y43" i="4"/>
  <c r="W48" i="4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<sst xmlns="http://schemas.openxmlformats.org/spreadsheetml/2006/main" count="49" uniqueCount="43">
  <si>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</si>
  <si>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</si>
  <si>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</si>
  <si>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</si>
  <si>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</si>
  <si>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</si>
  <si>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</si>
  <si>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</si>
  <si>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</si>
  <si>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</si>
  <si>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</si>
  <si>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</si>
  <si>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</si>
  <si>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</si>
  <si>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</si>
  <si>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</si>
  <si>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</si>
  <si>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</si>
  <si>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</si>
  <si>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</si>
  <si>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</si>
  <si>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</si>
  <si>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</si>
  <si>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</si>
  <si>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</si>
  <si>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</si>
  <si>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</si>
  <si>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</si>
  <si>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</si>
  <si>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</si>
  <si>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</si>
  <si>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</si>
  <si>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</si>
  <si>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</si>
  <si>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</si>
  <si>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</si>
  <si>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</si>
  <si>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</si>
  <si>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</si>
  <si>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</si>
  <si>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Maharashtra ( Thakur Village Branch )  - Savita Akshay Alsande and Akshay Harinam Alsande</t>
  </si>
  <si>
    <t>As per agree</t>
  </si>
  <si>
    <t>1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</si>
</sst>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43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15</xdr:col>
      <xdr:colOff>38956</xdr:colOff>
      <xdr:row>27</xdr:row>
      <xdr:rowOff>76902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134956" cy="5029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15</xdr:col>
      <xdr:colOff>86588</xdr:colOff>
      <xdr:row>34</xdr:row>
      <xdr:rowOff>38823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333500"/>
          <a:ext cx="6182588" cy="51823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86588</xdr:colOff>
      <xdr:row>28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82588" cy="5172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67535</xdr:colOff>
      <xdr:row>28</xdr:row>
      <xdr:rowOff>67382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163535" cy="5068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11</xdr:col>
      <xdr:colOff>134219</xdr:colOff>
      <xdr:row>32</xdr:row>
      <xdr:rowOff>48323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230219" cy="50013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21</xdr:col>
      <xdr:colOff>324831</xdr:colOff>
      <xdr:row>30</xdr:row>
      <xdr:rowOff>172245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7030431" cy="56967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16</xdr:col>
      <xdr:colOff>410568</xdr:colOff>
      <xdr:row>30</xdr:row>
      <xdr:rowOff>96061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7116168" cy="5811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5" zoomScaleNormal="100" workbookViewId="0">
      <selection activeCell="X38" sqref="X3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380</v>
      </c>
      <c r="C3" s="4">
        <f>B3*1.2</f>
        <v>456</v>
      </c>
      <c r="D3" s="4">
        <f t="shared" ref="D3:D9" si="2">C3*1.2</f>
        <v>547.19999999999993</v>
      </c>
      <c r="E3" s="5">
        <f t="shared" ref="E3:E9" si="3">R3</f>
        <v>8611238</v>
      </c>
      <c r="F3" s="9">
        <f t="shared" ref="F3:F9" si="4">ROUND((E3/B3),0)</f>
        <v>22661</v>
      </c>
      <c r="G3" s="9">
        <f t="shared" ref="G3:G9" si="5">ROUND((E3/C3),0)</f>
        <v>18884</v>
      </c>
      <c r="H3" s="9">
        <f t="shared" ref="H3:H9" si="6">ROUND((E3/D3),0)</f>
        <v>15737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380</v>
      </c>
      <c r="R3" s="2">
        <v>8611238</v>
      </c>
    </row>
    <row r="4" spans="1:20" x14ac:dyDescent="0.25">
      <c r="A4" s="4">
        <f t="shared" si="0"/>
        <v>0</v>
      </c>
      <c r="B4" s="4">
        <f t="shared" si="1"/>
        <v>380</v>
      </c>
      <c r="C4" s="4">
        <f t="shared" ref="C4:C9" si="9">B4*1.2</f>
        <v>456</v>
      </c>
      <c r="D4" s="4">
        <f t="shared" si="2"/>
        <v>547.19999999999993</v>
      </c>
      <c r="E4" s="5">
        <f t="shared" si="3"/>
        <v>9030029</v>
      </c>
      <c r="F4" s="9">
        <f t="shared" si="4"/>
        <v>23763</v>
      </c>
      <c r="G4" s="9">
        <f t="shared" si="5"/>
        <v>19803</v>
      </c>
      <c r="H4" s="9">
        <f t="shared" si="6"/>
        <v>16502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380</v>
      </c>
      <c r="R4" s="2">
        <v>9030029</v>
      </c>
    </row>
    <row r="5" spans="1:20" x14ac:dyDescent="0.25">
      <c r="A5" s="4">
        <f t="shared" si="0"/>
        <v>0</v>
      </c>
      <c r="B5" s="4">
        <f t="shared" si="1"/>
        <v>370</v>
      </c>
      <c r="C5" s="4">
        <f t="shared" si="9"/>
        <v>444</v>
      </c>
      <c r="D5" s="4">
        <f t="shared" si="2"/>
        <v>532.79999999999995</v>
      </c>
      <c r="E5" s="5">
        <f t="shared" si="3"/>
        <v>8308124</v>
      </c>
      <c r="F5" s="9">
        <f t="shared" si="4"/>
        <v>22454</v>
      </c>
      <c r="G5" s="9">
        <f t="shared" si="5"/>
        <v>18712</v>
      </c>
      <c r="H5" s="9">
        <f t="shared" si="6"/>
        <v>15593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370</v>
      </c>
      <c r="R5" s="2">
        <v>8308124</v>
      </c>
    </row>
    <row r="6" spans="1:20" x14ac:dyDescent="0.25">
      <c r="A6" s="4">
        <f t="shared" si="0"/>
        <v>0</v>
      </c>
      <c r="B6" s="4">
        <f t="shared" si="1"/>
        <v>522</v>
      </c>
      <c r="C6" s="4">
        <f t="shared" si="9"/>
        <v>626.4</v>
      </c>
      <c r="D6" s="4">
        <f t="shared" si="2"/>
        <v>751.68</v>
      </c>
      <c r="E6" s="5">
        <f t="shared" si="3"/>
        <v>12430023</v>
      </c>
      <c r="F6" s="9">
        <f t="shared" si="4"/>
        <v>23812</v>
      </c>
      <c r="G6" s="9">
        <f t="shared" si="5"/>
        <v>19844</v>
      </c>
      <c r="H6" s="9">
        <f t="shared" si="6"/>
        <v>16536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522</v>
      </c>
      <c r="R6" s="2">
        <v>12430023</v>
      </c>
    </row>
    <row r="7" spans="1:20" x14ac:dyDescent="0.25">
      <c r="A7" s="4">
        <f t="shared" si="0"/>
        <v>0</v>
      </c>
      <c r="B7" s="4">
        <f t="shared" si="1"/>
        <v>522</v>
      </c>
      <c r="C7" s="4">
        <f t="shared" si="9"/>
        <v>626.4</v>
      </c>
      <c r="D7" s="4">
        <f t="shared" si="2"/>
        <v>751.68</v>
      </c>
      <c r="E7" s="5">
        <f t="shared" si="3"/>
        <v>11530081</v>
      </c>
      <c r="F7" s="9">
        <f t="shared" si="4"/>
        <v>22088</v>
      </c>
      <c r="G7" s="9">
        <f t="shared" si="5"/>
        <v>18407</v>
      </c>
      <c r="H7" s="9">
        <f t="shared" si="6"/>
        <v>15339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522</v>
      </c>
      <c r="R7" s="2">
        <v>11530081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ref="Q8:Q9" si="10">P8/1.2</f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5" si="32">N16</f>
        <v>0</v>
      </c>
      <c r="B16" s="4">
        <f t="shared" ref="B16:B25" si="33">Q16</f>
        <v>617</v>
      </c>
      <c r="C16" s="4">
        <f t="shared" ref="C16:C25" si="34">B16*1.2</f>
        <v>740.4</v>
      </c>
      <c r="D16" s="4">
        <f t="shared" ref="D16:D25" si="35">C16*1.2</f>
        <v>888.4799999999999</v>
      </c>
      <c r="E16" s="5">
        <f t="shared" ref="E16:E25" si="36">R16</f>
        <v>13600000</v>
      </c>
      <c r="F16" s="9">
        <f t="shared" ref="F16:F25" si="37">ROUND((E16/B16),0)</f>
        <v>22042</v>
      </c>
      <c r="G16" s="9">
        <f t="shared" ref="G16:G25" si="38">ROUND((E16/C16),0)</f>
        <v>18368</v>
      </c>
      <c r="H16" s="9">
        <f t="shared" ref="H16:H25" si="39">ROUND((E16/D16),0)</f>
        <v>15307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617</v>
      </c>
      <c r="R16" s="2">
        <v>13600000</v>
      </c>
    </row>
    <row r="17" spans="1:25" x14ac:dyDescent="0.25">
      <c r="A17" s="4">
        <f t="shared" si="32"/>
        <v>0</v>
      </c>
      <c r="B17" s="4">
        <f t="shared" si="33"/>
        <v>555</v>
      </c>
      <c r="C17" s="4">
        <f t="shared" si="34"/>
        <v>666</v>
      </c>
      <c r="D17" s="4">
        <f t="shared" si="35"/>
        <v>799.19999999999993</v>
      </c>
      <c r="E17" s="5">
        <f t="shared" si="36"/>
        <v>14200000</v>
      </c>
      <c r="F17" s="9">
        <f t="shared" si="37"/>
        <v>25586</v>
      </c>
      <c r="G17" s="9">
        <f t="shared" si="38"/>
        <v>21321</v>
      </c>
      <c r="H17" s="9">
        <f t="shared" si="39"/>
        <v>17768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555</v>
      </c>
      <c r="R17" s="2">
        <v>14200000</v>
      </c>
    </row>
    <row r="18" spans="1:25" x14ac:dyDescent="0.25">
      <c r="A18" s="4">
        <f t="shared" si="32"/>
        <v>0</v>
      </c>
      <c r="B18" s="4">
        <f t="shared" si="33"/>
        <v>380</v>
      </c>
      <c r="C18" s="4">
        <f t="shared" si="34"/>
        <v>456</v>
      </c>
      <c r="D18" s="4">
        <f t="shared" si="35"/>
        <v>547.19999999999993</v>
      </c>
      <c r="E18" s="5">
        <f t="shared" si="36"/>
        <v>9200000</v>
      </c>
      <c r="F18" s="9">
        <f t="shared" si="37"/>
        <v>24211</v>
      </c>
      <c r="G18" s="9">
        <f t="shared" si="38"/>
        <v>20175</v>
      </c>
      <c r="H18" s="9">
        <f t="shared" si="39"/>
        <v>16813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380</v>
      </c>
      <c r="R18" s="2">
        <v>9200000</v>
      </c>
    </row>
    <row r="19" spans="1:25" x14ac:dyDescent="0.25">
      <c r="A19" s="4">
        <f t="shared" ref="A19:A22" si="42">N19</f>
        <v>0</v>
      </c>
      <c r="B19" s="4">
        <f t="shared" ref="B19:B22" si="43">Q19</f>
        <v>522</v>
      </c>
      <c r="C19" s="4">
        <f t="shared" ref="C19:C22" si="44">B19*1.2</f>
        <v>626.4</v>
      </c>
      <c r="D19" s="4">
        <f t="shared" ref="D19:D22" si="45">C19*1.2</f>
        <v>751.68</v>
      </c>
      <c r="E19" s="5">
        <f t="shared" ref="E19:E22" si="46">R19</f>
        <v>11900000</v>
      </c>
      <c r="F19" s="9">
        <f t="shared" ref="F19:F22" si="47">ROUND((E19/B19),0)</f>
        <v>22797</v>
      </c>
      <c r="G19" s="9">
        <f t="shared" ref="G19:G22" si="48">ROUND((E19/C19),0)</f>
        <v>18997</v>
      </c>
      <c r="H19" s="9">
        <f t="shared" ref="H19:H22" si="49">ROUND((E19/D19),0)</f>
        <v>15831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v>522</v>
      </c>
      <c r="R19" s="2">
        <v>11900000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20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26000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23200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4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56</v>
      </c>
      <c r="X31" s="31">
        <v>2021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3" t="s">
        <v>40</v>
      </c>
      <c r="Q33" s="43"/>
      <c r="R33" s="43"/>
      <c r="S33" s="43"/>
      <c r="T33" s="44"/>
      <c r="U33" s="21" t="s">
        <v>20</v>
      </c>
      <c r="V33" s="23"/>
      <c r="W33" s="24">
        <f>90*W30/W32</f>
        <v>6</v>
      </c>
      <c r="X33" s="24"/>
    </row>
    <row r="34" spans="15:25" ht="15.75" x14ac:dyDescent="0.25">
      <c r="U34" s="17"/>
      <c r="V34" s="26"/>
      <c r="W34" s="27">
        <v>0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2800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23200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W26</f>
        <v>26000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522</v>
      </c>
      <c r="X41" s="24" t="s">
        <v>42</v>
      </c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13572000</v>
      </c>
      <c r="X42" s="33">
        <v>1000000</v>
      </c>
      <c r="Y42" s="41">
        <f>X42+W42</f>
        <v>14572000</v>
      </c>
    </row>
    <row r="43" spans="15:25" ht="15.75" x14ac:dyDescent="0.25">
      <c r="S43" s="11"/>
      <c r="T43" s="10"/>
      <c r="U43" s="17" t="s">
        <v>25</v>
      </c>
      <c r="V43" s="23"/>
      <c r="W43" s="34">
        <f>W42*0.9</f>
        <v>12214800</v>
      </c>
      <c r="X43" s="35"/>
      <c r="Y43" s="41">
        <f>Y42*0.9</f>
        <v>13114800</v>
      </c>
    </row>
    <row r="44" spans="15:25" ht="15.75" x14ac:dyDescent="0.25">
      <c r="S44" s="10"/>
      <c r="T44" s="10"/>
      <c r="U44" s="17" t="s">
        <v>26</v>
      </c>
      <c r="V44" s="23"/>
      <c r="W44" s="34">
        <f>W42*0.8</f>
        <v>10857600</v>
      </c>
      <c r="X44" s="34"/>
      <c r="Y44" s="41">
        <f>Y42*0.8</f>
        <v>11657600</v>
      </c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1461600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28275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R44"/>
  <sheetViews>
    <sheetView topLeftCell="D4" zoomScaleNormal="100" workbookViewId="0">
      <selection activeCell="R6" sqref="R6:R9"/>
    </sheetView>
  </sheetViews>
  <sheetFormatPr defaultRowHeight="15" x14ac:dyDescent="0.25"/>
  <cols>
    <col min="18" max="18" width="17.28515625" customWidth="1"/>
  </cols>
  <sheetData>
    <row r="6" spans="18:18" x14ac:dyDescent="0.25">
      <c r="R6">
        <v>8095238</v>
      </c>
    </row>
    <row r="7" spans="18:18" x14ac:dyDescent="0.25">
      <c r="R7">
        <v>486000</v>
      </c>
    </row>
    <row r="8" spans="18:18" x14ac:dyDescent="0.25">
      <c r="R8">
        <v>30000</v>
      </c>
    </row>
    <row r="9" spans="18:18" x14ac:dyDescent="0.25">
      <c r="R9">
        <f>SUM(R6:R8)</f>
        <v>8611238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0:S13"/>
  <sheetViews>
    <sheetView topLeftCell="D9" workbookViewId="0">
      <selection activeCell="S10" sqref="S10:S13"/>
    </sheetView>
  </sheetViews>
  <sheetFormatPr defaultRowHeight="15" x14ac:dyDescent="0.25"/>
  <cols>
    <col min="19" max="19" width="17.140625" customWidth="1"/>
  </cols>
  <sheetData>
    <row r="10" spans="19:19" x14ac:dyDescent="0.25">
      <c r="S10">
        <v>8571429</v>
      </c>
    </row>
    <row r="11" spans="19:19" x14ac:dyDescent="0.25">
      <c r="S11">
        <v>428600</v>
      </c>
    </row>
    <row r="12" spans="19:19" x14ac:dyDescent="0.25">
      <c r="S12">
        <v>30000</v>
      </c>
    </row>
    <row r="13" spans="19:19" x14ac:dyDescent="0.25">
      <c r="S13">
        <f>SUM(S10:S12)</f>
        <v>9030029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opLeftCell="A4" zoomScaleNormal="100" workbookViewId="0">
      <selection activeCell="O10" sqref="O10"/>
    </sheetView>
  </sheetViews>
  <sheetFormatPr defaultRowHeight="15" x14ac:dyDescent="0.25"/>
  <cols>
    <col min="14" max="14" width="17.7109375" customWidth="1"/>
  </cols>
  <sheetData>
    <row r="2" spans="1:14" x14ac:dyDescent="0.25">
      <c r="A2" s="6"/>
    </row>
    <row r="7" spans="1:14" x14ac:dyDescent="0.25">
      <c r="N7">
        <v>7809524</v>
      </c>
    </row>
    <row r="8" spans="1:14" x14ac:dyDescent="0.25">
      <c r="N8">
        <v>468600</v>
      </c>
    </row>
    <row r="9" spans="1:14" x14ac:dyDescent="0.25">
      <c r="N9">
        <v>30000</v>
      </c>
    </row>
    <row r="10" spans="1:14" x14ac:dyDescent="0.25">
      <c r="N10">
        <f>SUM(N7:N9)</f>
        <v>8308124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6:O19"/>
  <sheetViews>
    <sheetView zoomScaleNormal="100" workbookViewId="0">
      <selection activeCell="O6" sqref="O6:O9"/>
    </sheetView>
  </sheetViews>
  <sheetFormatPr defaultRowHeight="15" x14ac:dyDescent="0.25"/>
  <sheetData>
    <row r="6" spans="15:15" x14ac:dyDescent="0.25">
      <c r="O6">
        <v>11809523</v>
      </c>
    </row>
    <row r="7" spans="15:15" x14ac:dyDescent="0.25">
      <c r="O7">
        <v>590500</v>
      </c>
    </row>
    <row r="8" spans="15:15" x14ac:dyDescent="0.25">
      <c r="O8">
        <v>30000</v>
      </c>
    </row>
    <row r="9" spans="15:15" x14ac:dyDescent="0.25">
      <c r="O9">
        <f>SUM(O6:O8)</f>
        <v>12430023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3:P16"/>
  <sheetViews>
    <sheetView topLeftCell="A7" zoomScaleNormal="100" workbookViewId="0">
      <selection activeCell="P18" sqref="P18"/>
    </sheetView>
  </sheetViews>
  <sheetFormatPr defaultRowHeight="15" x14ac:dyDescent="0.25"/>
  <cols>
    <col min="16" max="16" width="17.7109375" customWidth="1"/>
  </cols>
  <sheetData>
    <row r="13" spans="16:16" x14ac:dyDescent="0.25">
      <c r="P13">
        <v>10952381</v>
      </c>
    </row>
    <row r="14" spans="16:16" x14ac:dyDescent="0.25">
      <c r="P14">
        <v>547700</v>
      </c>
    </row>
    <row r="15" spans="16:16" x14ac:dyDescent="0.25">
      <c r="P15">
        <v>30000</v>
      </c>
    </row>
    <row r="16" spans="16:16" x14ac:dyDescent="0.25">
      <c r="P16">
        <f>SUM(P13:P15)</f>
        <v>11530081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1" sqref="F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2025-02-06T12:21:42Z</dcterms:modified>
</cp:coreProperties>
</file>