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 activeTab="8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O10" i="20" l="1"/>
  <c r="R12" i="19"/>
  <c r="F30" i="4" l="1"/>
  <c r="C3" i="4" l="1"/>
  <c r="P9" i="4"/>
  <c r="Q9" i="4" s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H8" i="4" s="1"/>
  <c r="A8" i="4"/>
  <c r="Q7" i="4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H4" i="4" s="1"/>
  <c r="A4" i="4"/>
  <c r="Q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6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<sst xmlns="http://schemas.openxmlformats.org/spreadsheetml/2006/main" count="59" uniqueCount="44">
  <si>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</si>
  <si>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</si>
  <si>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</si>
  <si>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</si>
  <si>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</si>
  <si>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</si>
  <si>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</si>
  <si>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</si>
  <si>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</si>
  <si>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</si>
  <si>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</si>
  <si>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</si>
  <si>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</si>
  <si>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</si>
  <si>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</si>
  <si>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</si>
  <si>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</si>
  <si>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</si>
  <si>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</si>
  <si>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</si>
  <si>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</si>
  <si>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</si>
  <si>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</si>
  <si>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</si>
  <si>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</si>
  <si>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</si>
  <si>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</si>
  <si>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</si>
  <si>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</si>
  <si>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</si>
  <si>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</si>
  <si>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</si>
  <si>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</si>
  <si>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</si>
  <si>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</si>
  <si>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</si>
  <si>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</si>
  <si>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</si>
  <si>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part OC</t>
  </si>
  <si>
    <t>Central Bank of India ( Goregaon West Branch ) - Mrs. Anita Ashok Galfade</t>
  </si>
  <si>
    <t>Agree BUA</t>
  </si>
  <si>
    <t>rate on BUA</t>
  </si>
  <si>
    <t>Same Bldg</t>
  </si>
  <si>
    <t>Measured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</si>
</sst>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6</xdr:row>
      <xdr:rowOff>47625</xdr:rowOff>
    </xdr:from>
    <xdr:to>
      <xdr:col>16</xdr:col>
      <xdr:colOff>133350</xdr:colOff>
      <xdr:row>47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14BB4EF-5CDD-4CF2-AD33-86CF71E84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7" t="16854" r="51349" b="8692"/>
        <a:stretch/>
      </xdr:blipFill>
      <xdr:spPr>
        <a:xfrm>
          <a:off x="1390650" y="1190625"/>
          <a:ext cx="8496300" cy="7658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468151</xdr:colOff>
      <xdr:row>31</xdr:row>
      <xdr:rowOff>162745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221751" cy="58777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20</xdr:col>
      <xdr:colOff>115762</xdr:colOff>
      <xdr:row>32</xdr:row>
      <xdr:rowOff>57956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0478962" cy="5772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409574</xdr:colOff>
      <xdr:row>13</xdr:row>
      <xdr:rowOff>76200</xdr:rowOff>
    </xdr:from>
    <xdr:to>
      <xdr:col>30</xdr:col>
      <xdr:colOff>295275</xdr:colOff>
      <xdr:row>56</xdr:row>
      <xdr:rowOff>9526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D5CBED5-683E-4A6F-9395-F7792F89EF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32" t="16761" r="51921" b="4247"/>
        <a:stretch/>
      </xdr:blipFill>
      <xdr:spPr>
        <a:xfrm>
          <a:off x="10163174" y="2552700"/>
          <a:ext cx="8420101" cy="81248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334613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EF504A0-DC18-4C92-97D4-2F2C0FFC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869013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487034</xdr:colOff>
      <xdr:row>50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FC7C6BC-0D7C-4AA3-B9F7-E6AD64833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021434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10377</xdr:colOff>
      <xdr:row>33</xdr:row>
      <xdr:rowOff>134060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106377" cy="5087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19</xdr:col>
      <xdr:colOff>134219</xdr:colOff>
      <xdr:row>28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6230219" cy="5191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134219</xdr:colOff>
      <xdr:row>27</xdr:row>
      <xdr:rowOff>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230219" cy="495369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76200</xdr:rowOff>
    </xdr:from>
    <xdr:to>
      <xdr:col>12</xdr:col>
      <xdr:colOff>162798</xdr:colOff>
      <xdr:row>27</xdr:row>
      <xdr:rowOff>57839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66700"/>
          <a:ext cx="6258798" cy="49346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18</xdr:col>
      <xdr:colOff>315730</xdr:colOff>
      <xdr:row>38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0069330" cy="7296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opLeftCell="C1" zoomScaleNormal="100" workbookViewId="0">
      <selection activeCell="G8" sqref="G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316.66666666666669</v>
      </c>
      <c r="C3" s="4">
        <f>B3*1.2</f>
        <v>380</v>
      </c>
      <c r="D3" s="4">
        <f t="shared" ref="D3:D9" si="2">C3*1.2</f>
        <v>456</v>
      </c>
      <c r="E3" s="5">
        <f t="shared" ref="E3:E9" si="3">R3</f>
        <v>2250000</v>
      </c>
      <c r="F3" s="9">
        <f t="shared" ref="F3:F9" si="4">ROUND((E3/B3),0)</f>
        <v>7105</v>
      </c>
      <c r="G3" s="9">
        <f t="shared" ref="G3:G9" si="5">ROUND((E3/C3),0)</f>
        <v>5921</v>
      </c>
      <c r="H3" s="9">
        <f t="shared" ref="H3:H9" si="6">ROUND((E3/D3),0)</f>
        <v>4934</v>
      </c>
      <c r="I3" s="4" t="e">
        <f>#REF!</f>
        <v>#REF!</v>
      </c>
      <c r="J3" s="4" t="str">
        <f t="shared" ref="J3:J9" si="7">S3</f>
        <v>Same Bldg</v>
      </c>
      <c r="O3">
        <v>0</v>
      </c>
      <c r="P3">
        <v>380</v>
      </c>
      <c r="Q3">
        <f t="shared" ref="Q3:Q9" si="8">P3/1.2</f>
        <v>316.66666666666669</v>
      </c>
      <c r="R3" s="2">
        <v>2250000</v>
      </c>
      <c r="S3" t="s">
        <v>42</v>
      </c>
      <c r="T3">
        <v>2023</v>
      </c>
    </row>
    <row r="4" spans="1:20" x14ac:dyDescent="0.25">
      <c r="A4" s="4">
        <f t="shared" si="0"/>
        <v>0</v>
      </c>
      <c r="B4" s="4">
        <f t="shared" si="1"/>
        <v>466.66666666666669</v>
      </c>
      <c r="C4" s="4">
        <f t="shared" ref="C4:C9" si="9">B4*1.2</f>
        <v>560</v>
      </c>
      <c r="D4" s="4">
        <f t="shared" si="2"/>
        <v>672</v>
      </c>
      <c r="E4" s="5">
        <f t="shared" si="3"/>
        <v>3500000</v>
      </c>
      <c r="F4" s="9">
        <f t="shared" si="4"/>
        <v>7500</v>
      </c>
      <c r="G4" s="9">
        <f t="shared" si="5"/>
        <v>6250</v>
      </c>
      <c r="H4" s="9">
        <f t="shared" si="6"/>
        <v>5208</v>
      </c>
      <c r="I4" s="4" t="e">
        <f>#REF!</f>
        <v>#REF!</v>
      </c>
      <c r="J4" s="4" t="str">
        <f t="shared" si="7"/>
        <v>Same Bldg</v>
      </c>
      <c r="O4">
        <v>0</v>
      </c>
      <c r="P4">
        <v>560</v>
      </c>
      <c r="Q4">
        <f t="shared" si="8"/>
        <v>466.66666666666669</v>
      </c>
      <c r="R4" s="2">
        <v>3500000</v>
      </c>
      <c r="S4" t="s">
        <v>42</v>
      </c>
      <c r="T4">
        <v>2023</v>
      </c>
    </row>
    <row r="5" spans="1:20" x14ac:dyDescent="0.25">
      <c r="A5" s="4">
        <f t="shared" si="0"/>
        <v>0</v>
      </c>
      <c r="B5" s="4">
        <f t="shared" si="1"/>
        <v>483.33333333333337</v>
      </c>
      <c r="C5" s="4">
        <f t="shared" si="9"/>
        <v>580</v>
      </c>
      <c r="D5" s="4">
        <f t="shared" si="2"/>
        <v>696</v>
      </c>
      <c r="E5" s="5">
        <f t="shared" si="3"/>
        <v>1300000</v>
      </c>
      <c r="F5" s="9">
        <f t="shared" si="4"/>
        <v>2690</v>
      </c>
      <c r="G5" s="9">
        <f t="shared" si="5"/>
        <v>2241</v>
      </c>
      <c r="H5" s="9">
        <f t="shared" si="6"/>
        <v>1868</v>
      </c>
      <c r="I5" s="4" t="e">
        <f>#REF!</f>
        <v>#REF!</v>
      </c>
      <c r="J5" s="4" t="str">
        <f t="shared" si="7"/>
        <v>Same Bldg</v>
      </c>
      <c r="O5">
        <v>0</v>
      </c>
      <c r="P5">
        <v>580</v>
      </c>
      <c r="Q5">
        <f t="shared" si="8"/>
        <v>483.33333333333337</v>
      </c>
      <c r="R5" s="2">
        <v>1300000</v>
      </c>
      <c r="S5" t="s">
        <v>42</v>
      </c>
      <c r="T5">
        <v>2023</v>
      </c>
    </row>
    <row r="6" spans="1:20" x14ac:dyDescent="0.25">
      <c r="A6" s="4">
        <f t="shared" si="0"/>
        <v>0</v>
      </c>
      <c r="B6" s="4">
        <f t="shared" si="1"/>
        <v>704.16666666666674</v>
      </c>
      <c r="C6" s="4">
        <f t="shared" si="9"/>
        <v>845.00000000000011</v>
      </c>
      <c r="D6" s="4">
        <f t="shared" si="2"/>
        <v>1014.0000000000001</v>
      </c>
      <c r="E6" s="5">
        <f t="shared" si="3"/>
        <v>7500000</v>
      </c>
      <c r="F6" s="9">
        <f t="shared" si="4"/>
        <v>10651</v>
      </c>
      <c r="G6" s="9">
        <f t="shared" si="5"/>
        <v>8876</v>
      </c>
      <c r="H6" s="9">
        <f t="shared" si="6"/>
        <v>7396</v>
      </c>
      <c r="I6" s="4" t="e">
        <f>#REF!</f>
        <v>#REF!</v>
      </c>
      <c r="J6" s="4" t="str">
        <f t="shared" si="7"/>
        <v>Same Bldg</v>
      </c>
      <c r="O6">
        <v>0</v>
      </c>
      <c r="P6">
        <v>845</v>
      </c>
      <c r="Q6">
        <f t="shared" si="8"/>
        <v>704.16666666666674</v>
      </c>
      <c r="R6" s="2">
        <v>7500000</v>
      </c>
      <c r="S6" t="s">
        <v>42</v>
      </c>
      <c r="T6">
        <v>2023</v>
      </c>
    </row>
    <row r="7" spans="1:20" s="7" customFormat="1" x14ac:dyDescent="0.25">
      <c r="A7" s="48">
        <f t="shared" si="0"/>
        <v>0</v>
      </c>
      <c r="B7" s="48">
        <f t="shared" si="1"/>
        <v>704.16666666666674</v>
      </c>
      <c r="C7" s="48">
        <f t="shared" si="9"/>
        <v>845.00000000000011</v>
      </c>
      <c r="D7" s="48">
        <f t="shared" si="2"/>
        <v>1014.0000000000001</v>
      </c>
      <c r="E7" s="49">
        <f t="shared" si="3"/>
        <v>3883000</v>
      </c>
      <c r="F7" s="48">
        <f t="shared" si="4"/>
        <v>5514</v>
      </c>
      <c r="G7" s="48">
        <f t="shared" si="5"/>
        <v>4595</v>
      </c>
      <c r="H7" s="48">
        <f t="shared" si="6"/>
        <v>3829</v>
      </c>
      <c r="I7" s="48" t="e">
        <f>#REF!</f>
        <v>#REF!</v>
      </c>
      <c r="J7" s="48" t="str">
        <f t="shared" si="7"/>
        <v>Same Bldg</v>
      </c>
      <c r="O7" s="7">
        <v>0</v>
      </c>
      <c r="P7" s="7">
        <v>845</v>
      </c>
      <c r="Q7" s="7">
        <f t="shared" si="8"/>
        <v>704.16666666666674</v>
      </c>
      <c r="R7" s="50">
        <v>3883000</v>
      </c>
      <c r="S7" s="7" t="s">
        <v>42</v>
      </c>
      <c r="T7" s="7">
        <v>2023</v>
      </c>
    </row>
    <row r="8" spans="1:20" s="46" customFormat="1" x14ac:dyDescent="0.25">
      <c r="A8" s="44">
        <f t="shared" si="0"/>
        <v>0</v>
      </c>
      <c r="B8" s="44">
        <f t="shared" si="1"/>
        <v>308.33333333333337</v>
      </c>
      <c r="C8" s="44">
        <f t="shared" si="9"/>
        <v>370.00000000000006</v>
      </c>
      <c r="D8" s="44">
        <f t="shared" si="2"/>
        <v>444.00000000000006</v>
      </c>
      <c r="E8" s="45">
        <f t="shared" si="3"/>
        <v>1770100</v>
      </c>
      <c r="F8" s="44">
        <f t="shared" si="4"/>
        <v>5741</v>
      </c>
      <c r="G8" s="44">
        <f t="shared" si="5"/>
        <v>4784</v>
      </c>
      <c r="H8" s="44">
        <f t="shared" si="6"/>
        <v>3987</v>
      </c>
      <c r="I8" s="44" t="e">
        <f>#REF!</f>
        <v>#REF!</v>
      </c>
      <c r="J8" s="44" t="str">
        <f t="shared" si="7"/>
        <v>Same Bldg</v>
      </c>
      <c r="O8" s="46">
        <v>0</v>
      </c>
      <c r="P8" s="46">
        <v>370</v>
      </c>
      <c r="Q8" s="46">
        <f t="shared" si="8"/>
        <v>308.33333333333337</v>
      </c>
      <c r="R8" s="47">
        <v>1770100</v>
      </c>
      <c r="S8" s="46" t="s">
        <v>42</v>
      </c>
      <c r="T8" s="46">
        <v>2023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" si="10">O9/1.2</f>
        <v>0</v>
      </c>
      <c r="Q9">
        <f t="shared" si="8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456</v>
      </c>
      <c r="C16" s="4">
        <f t="shared" ref="C16:C25" si="34">B16*1.2</f>
        <v>547.19999999999993</v>
      </c>
      <c r="D16" s="4">
        <f t="shared" ref="D16:D25" si="35">C16*1.2</f>
        <v>656.63999999999987</v>
      </c>
      <c r="E16" s="5">
        <f t="shared" ref="E16:E25" si="36">R16</f>
        <v>5500000</v>
      </c>
      <c r="F16" s="9">
        <f t="shared" ref="F16:F25" si="37">ROUND((E16/B16),0)</f>
        <v>12061</v>
      </c>
      <c r="G16" s="9">
        <f t="shared" ref="G16:G25" si="38">ROUND((E16/C16),0)</f>
        <v>10051</v>
      </c>
      <c r="H16" s="9">
        <f t="shared" ref="H16:H25" si="39">ROUND((E16/D16),0)</f>
        <v>8376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456</v>
      </c>
      <c r="R16" s="2">
        <v>5500000</v>
      </c>
    </row>
    <row r="17" spans="1:25" s="46" customFormat="1" x14ac:dyDescent="0.25">
      <c r="A17" s="44">
        <f t="shared" si="32"/>
        <v>0</v>
      </c>
      <c r="B17" s="44">
        <f t="shared" si="33"/>
        <v>341</v>
      </c>
      <c r="C17" s="44">
        <f t="shared" si="34"/>
        <v>409.2</v>
      </c>
      <c r="D17" s="44">
        <f t="shared" si="35"/>
        <v>491.03999999999996</v>
      </c>
      <c r="E17" s="45">
        <f t="shared" si="36"/>
        <v>3600000</v>
      </c>
      <c r="F17" s="44">
        <f t="shared" si="37"/>
        <v>10557</v>
      </c>
      <c r="G17" s="44">
        <f t="shared" si="38"/>
        <v>8798</v>
      </c>
      <c r="H17" s="44">
        <f t="shared" si="39"/>
        <v>7331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341</v>
      </c>
      <c r="R17" s="47">
        <v>3600000</v>
      </c>
    </row>
    <row r="18" spans="1:25" s="46" customFormat="1" x14ac:dyDescent="0.25">
      <c r="A18" s="44">
        <f t="shared" si="32"/>
        <v>0</v>
      </c>
      <c r="B18" s="44">
        <f t="shared" si="33"/>
        <v>433.33333333333337</v>
      </c>
      <c r="C18" s="44">
        <f t="shared" si="34"/>
        <v>520</v>
      </c>
      <c r="D18" s="44">
        <f t="shared" si="35"/>
        <v>624</v>
      </c>
      <c r="E18" s="45">
        <f t="shared" si="36"/>
        <v>3500000</v>
      </c>
      <c r="F18" s="44">
        <f t="shared" si="37"/>
        <v>8077</v>
      </c>
      <c r="G18" s="44">
        <f t="shared" si="38"/>
        <v>6731</v>
      </c>
      <c r="H18" s="44">
        <f t="shared" si="39"/>
        <v>5609</v>
      </c>
      <c r="I18" s="44" t="e">
        <f>#REF!</f>
        <v>#REF!</v>
      </c>
      <c r="J18" s="44" t="str">
        <f t="shared" si="40"/>
        <v>Same Bldg</v>
      </c>
      <c r="O18" s="46">
        <v>0</v>
      </c>
      <c r="P18" s="46">
        <v>520</v>
      </c>
      <c r="Q18" s="46">
        <f t="shared" si="41"/>
        <v>433.33333333333337</v>
      </c>
      <c r="R18" s="47">
        <v>3500000</v>
      </c>
      <c r="S18" s="46" t="s">
        <v>42</v>
      </c>
    </row>
    <row r="19" spans="1:25" x14ac:dyDescent="0.25">
      <c r="A19" s="4">
        <f t="shared" ref="A19:A22" si="42">N19</f>
        <v>0</v>
      </c>
      <c r="B19" s="4">
        <f t="shared" ref="B19:B22" si="43">Q19</f>
        <v>380</v>
      </c>
      <c r="C19" s="4">
        <f t="shared" ref="C19:C22" si="44">B19*1.2</f>
        <v>456</v>
      </c>
      <c r="D19" s="4">
        <f t="shared" ref="D19:D22" si="45">C19*1.2</f>
        <v>547.19999999999993</v>
      </c>
      <c r="E19" s="5">
        <f t="shared" ref="E19:E22" si="46">R19</f>
        <v>2050000</v>
      </c>
      <c r="F19" s="9">
        <f t="shared" ref="F19:F22" si="47">ROUND((E19/B19),0)</f>
        <v>5395</v>
      </c>
      <c r="G19" s="9">
        <f t="shared" ref="G19:G22" si="48">ROUND((E19/C19),0)</f>
        <v>4496</v>
      </c>
      <c r="H19" s="9">
        <f t="shared" ref="H19:H22" si="49">ROUND((E19/D19),0)</f>
        <v>3746</v>
      </c>
      <c r="I19" s="4" t="e">
        <f>#REF!</f>
        <v>#REF!</v>
      </c>
      <c r="J19" s="4" t="str">
        <f t="shared" ref="J19:J22" si="50">S19</f>
        <v>Same Bldg</v>
      </c>
      <c r="O19">
        <v>0</v>
      </c>
      <c r="P19">
        <f t="shared" ref="P19:P22" si="51">O19/1.2</f>
        <v>0</v>
      </c>
      <c r="Q19">
        <v>380</v>
      </c>
      <c r="R19" s="2">
        <v>2050000</v>
      </c>
      <c r="S19" t="s">
        <v>42</v>
      </c>
    </row>
    <row r="20" spans="1:25" x14ac:dyDescent="0.25">
      <c r="A20" s="4">
        <f t="shared" si="42"/>
        <v>0</v>
      </c>
      <c r="B20" s="4">
        <f t="shared" si="43"/>
        <v>410</v>
      </c>
      <c r="C20" s="4">
        <f t="shared" si="44"/>
        <v>492</v>
      </c>
      <c r="D20" s="4">
        <f t="shared" si="45"/>
        <v>590.4</v>
      </c>
      <c r="E20" s="5">
        <f t="shared" si="46"/>
        <v>2100000</v>
      </c>
      <c r="F20" s="9">
        <f t="shared" si="47"/>
        <v>5122</v>
      </c>
      <c r="G20" s="9">
        <f t="shared" si="48"/>
        <v>4268</v>
      </c>
      <c r="H20" s="9">
        <f t="shared" si="49"/>
        <v>3557</v>
      </c>
      <c r="I20" s="4" t="e">
        <f>#REF!</f>
        <v>#REF!</v>
      </c>
      <c r="J20" s="4" t="str">
        <f t="shared" si="50"/>
        <v>Same Bldg</v>
      </c>
      <c r="O20">
        <v>0</v>
      </c>
      <c r="P20">
        <f t="shared" si="51"/>
        <v>0</v>
      </c>
      <c r="Q20">
        <v>410</v>
      </c>
      <c r="R20" s="2">
        <v>2100000</v>
      </c>
      <c r="S20" t="s">
        <v>42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21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5800</v>
      </c>
      <c r="X26" s="20" t="s">
        <v>41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40</v>
      </c>
      <c r="F28" s="7">
        <v>510</v>
      </c>
      <c r="S28" s="10"/>
      <c r="T28" s="10"/>
      <c r="U28" s="17" t="s">
        <v>15</v>
      </c>
      <c r="V28" s="18"/>
      <c r="W28" s="19">
        <f>W26-W27</f>
        <v>3300</v>
      </c>
      <c r="X28" s="22"/>
    </row>
    <row r="29" spans="1:25" ht="15.75" x14ac:dyDescent="0.25">
      <c r="E29" t="s">
        <v>43</v>
      </c>
      <c r="F29" s="7">
        <v>350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F30" s="7">
        <f>F28/F29</f>
        <v>1.4571428571428571</v>
      </c>
      <c r="S30" s="10"/>
      <c r="T30" s="10"/>
      <c r="U30" s="17" t="s">
        <v>17</v>
      </c>
      <c r="V30" s="23"/>
      <c r="W30" s="24">
        <f>X30-X31</f>
        <v>4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56</v>
      </c>
      <c r="X31" s="31">
        <v>2021</v>
      </c>
      <c r="Y31" t="s">
        <v>38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39</v>
      </c>
      <c r="Q33" s="42"/>
      <c r="R33" s="42"/>
      <c r="S33" s="42"/>
      <c r="T33" s="43"/>
      <c r="U33" s="21" t="s">
        <v>20</v>
      </c>
      <c r="V33" s="23"/>
      <c r="W33" s="24">
        <f>90*W30/W32</f>
        <v>6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3300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5800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32</v>
      </c>
      <c r="V41" s="30"/>
      <c r="W41" s="25">
        <v>510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2958000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2662200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2366400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1275000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6162.5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Normal="100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A7" zoomScaleNormal="100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Q12" workbookViewId="0">
      <selection activeCell="E7" sqref="E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4" zoomScaleNormal="100" workbookViewId="0">
      <selection activeCell="A27" sqref="A2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4" sqref="C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topLeftCell="D4" workbookViewId="0">
      <selection activeCell="R9" sqref="R9:R12"/>
    </sheetView>
  </sheetViews>
  <sheetFormatPr defaultRowHeight="15" x14ac:dyDescent="0.25"/>
  <cols>
    <col min="18" max="18" width="16.28515625" customWidth="1"/>
  </cols>
  <sheetData>
    <row r="1" spans="1:18" x14ac:dyDescent="0.25">
      <c r="A1" s="6"/>
    </row>
    <row r="9" spans="1:18" x14ac:dyDescent="0.25">
      <c r="R9">
        <v>3500000</v>
      </c>
    </row>
    <row r="10" spans="1:18" x14ac:dyDescent="0.25">
      <c r="R10">
        <v>353000</v>
      </c>
    </row>
    <row r="11" spans="1:18" x14ac:dyDescent="0.25">
      <c r="R11">
        <v>30000</v>
      </c>
    </row>
    <row r="12" spans="1:18" x14ac:dyDescent="0.25">
      <c r="R12">
        <f>SUM(R9:R11)</f>
        <v>3883000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7:O10"/>
  <sheetViews>
    <sheetView tabSelected="1" topLeftCell="A4" zoomScaleNormal="100" workbookViewId="0">
      <selection activeCell="N17" sqref="N17"/>
    </sheetView>
  </sheetViews>
  <sheetFormatPr defaultRowHeight="15" x14ac:dyDescent="0.25"/>
  <cols>
    <col min="15" max="15" width="13.7109375" customWidth="1"/>
  </cols>
  <sheetData>
    <row r="7" spans="15:15" x14ac:dyDescent="0.25">
      <c r="O7">
        <v>1700000</v>
      </c>
    </row>
    <row r="8" spans="15:15" x14ac:dyDescent="0.25">
      <c r="O8">
        <v>46900</v>
      </c>
    </row>
    <row r="9" spans="15:15" x14ac:dyDescent="0.25">
      <c r="O9">
        <v>23200</v>
      </c>
    </row>
    <row r="10" spans="15:15" x14ac:dyDescent="0.25">
      <c r="O10">
        <f>SUM(O7:O9)</f>
        <v>1770100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2025-02-06T12:37:21Z</dcterms:modified>
</cp:coreProperties>
</file>