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ndheri M V Road\Dilip Jayram manyavar\"/>
    </mc:Choice>
  </mc:AlternateContent>
  <xr:revisionPtr revIDLastSave="0" documentId="13_ncr:1_{F8922B9B-94AB-41FA-8C22-701A8D37F72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5" i="4" l="1"/>
  <c r="R4" i="4"/>
  <c r="R3" i="4"/>
  <c r="P3" i="4"/>
  <c r="I20" i="4"/>
  <c r="R2" i="4"/>
  <c r="P2" i="4"/>
  <c r="J18" i="4"/>
  <c r="P8" i="4" l="1"/>
  <c r="Q8" i="4" s="1"/>
  <c r="P7" i="4"/>
  <c r="P6" i="4"/>
  <c r="Q5" i="4"/>
  <c r="Q4" i="4"/>
  <c r="Q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<sst xmlns="http://schemas.openxmlformats.org/spreadsheetml/2006/main" count="24" uniqueCount="21">
  <si>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</si>
  <si>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</si>
  <si>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</si>
  <si>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</si>
  <si>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</si>
  <si>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</si>
  <si>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</si>
  <si>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</si>
  <si>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</si>
  <si>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</si>
  <si>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</si>
  <si>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</si>
  <si>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</si>
  <si>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903 9th floor B-wing Prathamesh cooperative society Ltd Patil Wadi MMGS Marg Naigaon Dadar Mumbai 400014</t>
  </si>
  <si>
    <t>bua</t>
  </si>
  <si>
    <t>rate</t>
  </si>
  <si>
    <t>fmv</t>
  </si>
  <si>
    <t>18.11.21</t>
  </si>
  <si>
    <t>29.03.24</t>
  </si>
  <si>
    <t>24.06.24</t>
  </si>
  <si>
    <t>11.07.24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</si>
</sst>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8F417-FD5D-4CAA-86AE-B8DD6C0A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305608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C3295F-5DA0-47DA-BB66-235A9E42C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792008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296082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8ACB1-1929-4AD8-8E1E-29C80B23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82482" cy="8173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305608</xdr:colOff>
      <xdr:row>45</xdr:row>
      <xdr:rowOff>134492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B6B76-2B23-44D0-B364-F2F28ED0E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92008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9C669-760F-4A3D-8B45-CE749553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344139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3521F-0B5B-48E4-9D4D-F57B64266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78539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Q15" sqref="Q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506.80499999999995</v>
      </c>
      <c r="C2" s="4">
        <f>B2*1.2</f>
        <v>608.16599999999994</v>
      </c>
      <c r="D2" s="4">
        <f t="shared" ref="D2:D13" si="2">C2*1.2</f>
        <v>729.79919999999993</v>
      </c>
      <c r="E2" s="5">
        <f t="shared" ref="E2:E13" si="3">R2</f>
        <v>17880000</v>
      </c>
      <c r="F2" s="10">
        <f t="shared" ref="F2:F13" si="4">ROUND((E2/B2),0)</f>
        <v>35280</v>
      </c>
      <c r="G2" s="10">
        <f t="shared" ref="G2:G13" si="5">ROUND((E2/C2),0)</f>
        <v>29400</v>
      </c>
      <c r="H2" s="10">
        <f t="shared" ref="H2:H13" si="6">ROUND((E2/D2),0)</f>
        <v>24500</v>
      </c>
      <c r="I2" s="4" t="e">
        <f>#REF!</f>
        <v>#REF!</v>
      </c>
      <c r="J2" s="4" t="str">
        <f t="shared" ref="J2:J13" si="7">S2</f>
        <v>18.11.21</v>
      </c>
      <c r="O2">
        <v>0</v>
      </c>
      <c r="P2">
        <f>56.5*10.764</f>
        <v>608.16599999999994</v>
      </c>
      <c r="Q2">
        <f t="shared" ref="Q2:Q8" si="8">P2/1.2</f>
        <v>506.80499999999995</v>
      </c>
      <c r="R2" s="2">
        <f>17000000+850000+30000</f>
        <v>17880000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341.75700000000001</v>
      </c>
      <c r="C3" s="4">
        <f t="shared" ref="C3:C15" si="9">B3*1.2</f>
        <v>410.10840000000002</v>
      </c>
      <c r="D3" s="4">
        <f t="shared" si="2"/>
        <v>492.13008000000002</v>
      </c>
      <c r="E3" s="5">
        <f t="shared" si="3"/>
        <v>12750000</v>
      </c>
      <c r="F3" s="10">
        <f t="shared" si="4"/>
        <v>37307</v>
      </c>
      <c r="G3" s="15">
        <f t="shared" si="5"/>
        <v>31089</v>
      </c>
      <c r="H3" s="10">
        <f t="shared" si="6"/>
        <v>25908</v>
      </c>
      <c r="I3" s="4" t="e">
        <f>#REF!</f>
        <v>#REF!</v>
      </c>
      <c r="J3" s="4" t="str">
        <f t="shared" si="7"/>
        <v>29.03.24</v>
      </c>
      <c r="O3">
        <v>0</v>
      </c>
      <c r="P3">
        <f>38.1*10.764</f>
        <v>410.10840000000002</v>
      </c>
      <c r="Q3">
        <f t="shared" si="8"/>
        <v>341.75700000000001</v>
      </c>
      <c r="R3" s="2">
        <f>12000000+720000+30000</f>
        <v>12750000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250</v>
      </c>
      <c r="C4" s="4">
        <f t="shared" si="9"/>
        <v>300</v>
      </c>
      <c r="D4" s="4">
        <f t="shared" si="2"/>
        <v>360</v>
      </c>
      <c r="E4" s="5">
        <f t="shared" si="3"/>
        <v>9040000</v>
      </c>
      <c r="F4" s="10">
        <f t="shared" si="4"/>
        <v>36160</v>
      </c>
      <c r="G4" s="15">
        <f t="shared" si="5"/>
        <v>30133</v>
      </c>
      <c r="H4" s="10">
        <f t="shared" si="6"/>
        <v>25111</v>
      </c>
      <c r="I4" s="4" t="e">
        <f>#REF!</f>
        <v>#REF!</v>
      </c>
      <c r="J4" s="4" t="str">
        <f t="shared" si="7"/>
        <v>24.06.24</v>
      </c>
      <c r="O4">
        <v>0</v>
      </c>
      <c r="P4">
        <v>300</v>
      </c>
      <c r="Q4">
        <f t="shared" si="8"/>
        <v>250</v>
      </c>
      <c r="R4" s="2">
        <f>8500000+510000+30000</f>
        <v>9040000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625</v>
      </c>
      <c r="C5" s="4">
        <f t="shared" si="9"/>
        <v>750</v>
      </c>
      <c r="D5" s="4">
        <f t="shared" si="2"/>
        <v>900</v>
      </c>
      <c r="E5" s="5">
        <f t="shared" si="3"/>
        <v>21230000</v>
      </c>
      <c r="F5" s="10">
        <f t="shared" si="4"/>
        <v>33968</v>
      </c>
      <c r="G5" s="10">
        <f t="shared" si="5"/>
        <v>28307</v>
      </c>
      <c r="H5" s="10">
        <f t="shared" si="6"/>
        <v>23589</v>
      </c>
      <c r="I5" s="4" t="e">
        <f>#REF!</f>
        <v>#REF!</v>
      </c>
      <c r="J5" s="4" t="str">
        <f t="shared" si="7"/>
        <v>11.07.24</v>
      </c>
      <c r="O5">
        <v>0</v>
      </c>
      <c r="P5">
        <v>750</v>
      </c>
      <c r="Q5">
        <f t="shared" si="8"/>
        <v>625</v>
      </c>
      <c r="R5" s="2">
        <f>20000000+1200000+30000</f>
        <v>21230000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5">
        <f t="shared" si="3"/>
        <v>22200000</v>
      </c>
      <c r="F6" s="10">
        <f t="shared" si="4"/>
        <v>44400</v>
      </c>
      <c r="G6" s="15">
        <f t="shared" si="5"/>
        <v>37000</v>
      </c>
      <c r="H6" s="10">
        <f t="shared" si="6"/>
        <v>30833</v>
      </c>
      <c r="I6" s="4" t="e">
        <f>#REF!</f>
        <v>#REF!</v>
      </c>
      <c r="J6" s="4">
        <f t="shared" si="7"/>
        <v>0</v>
      </c>
      <c r="O6">
        <v>0</v>
      </c>
      <c r="P6">
        <f t="shared" ref="P2:P8" si="10">O6/1.2</f>
        <v>0</v>
      </c>
      <c r="Q6">
        <v>500</v>
      </c>
      <c r="R6" s="2">
        <v>22200000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428</v>
      </c>
      <c r="C7" s="4">
        <f t="shared" si="9"/>
        <v>513.6</v>
      </c>
      <c r="D7" s="4">
        <f t="shared" si="2"/>
        <v>616.32000000000005</v>
      </c>
      <c r="E7" s="5">
        <f t="shared" si="3"/>
        <v>22500000</v>
      </c>
      <c r="F7" s="10">
        <f t="shared" si="4"/>
        <v>52570</v>
      </c>
      <c r="G7" s="15">
        <f t="shared" si="5"/>
        <v>43808</v>
      </c>
      <c r="H7" s="10">
        <f t="shared" si="6"/>
        <v>36507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428</v>
      </c>
      <c r="R7" s="2">
        <v>22500000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562</v>
      </c>
      <c r="J18">
        <f>52.23*10.764</f>
        <v>562.20371999999998</v>
      </c>
    </row>
    <row r="19" spans="7:24" x14ac:dyDescent="0.25">
      <c r="H19" t="s">
        <v>15</v>
      </c>
      <c r="I19">
        <v>32000</v>
      </c>
    </row>
    <row r="20" spans="7:24" x14ac:dyDescent="0.25">
      <c r="H20" t="s">
        <v>16</v>
      </c>
      <c r="I20">
        <f>I19*I18</f>
        <v>17984000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2025-02-06T09:48:16Z</dcterms:modified>
</cp:coreProperties>
</file>