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Vile Parle (East)\Sangeeta Sanjay Patole\"/>
    </mc:Choice>
  </mc:AlternateContent>
  <xr:revisionPtr revIDLastSave="0" documentId="13_ncr:1_{4D2D249B-AE81-465D-B782-B9ED2BA5BB6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8" i="4" l="1"/>
  <c r="O19" i="4" l="1"/>
  <c r="V6" i="4"/>
  <c r="U6" i="4"/>
  <c r="J29" i="4"/>
  <c r="J28" i="4"/>
  <c r="Q25" i="4"/>
  <c r="Q24" i="4"/>
  <c r="Q23" i="4"/>
  <c r="Q22" i="4"/>
  <c r="Q21" i="4"/>
  <c r="S6" i="4" l="1"/>
  <c r="J21" i="4"/>
  <c r="Q8" i="4" l="1"/>
  <c r="Q7" i="4"/>
  <c r="P6" i="4"/>
  <c r="Q5" i="4"/>
  <c r="P4" i="4"/>
  <c r="P3" i="4"/>
  <c r="P2" i="4"/>
  <c r="Q12" i="4" l="1"/>
  <c r="P12" i="4"/>
  <c r="P11" i="4"/>
  <c r="Q11" i="4" s="1"/>
  <c r="Q10" i="4"/>
  <c r="P10" i="4"/>
  <c r="P9" i="4"/>
  <c r="Q9" i="4" s="1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<sst xmlns="http://schemas.openxmlformats.org/spreadsheetml/2006/main" count="23" uniqueCount="20">
  <si>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</si>
  <si>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</si>
  <si>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</si>
  <si>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</si>
  <si>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</si>
  <si>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</si>
  <si>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</si>
  <si>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</si>
  <si>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</si>
  <si>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</si>
  <si>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</si>
  <si>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</si>
  <si>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</si>
  <si>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22, 3rd Floor, Building No 15, Mahakali PMGP Utkarsha CHSL, P M G P COlony, Off Mahakali ROad, Andheri East, Mumbai, 400093</t>
  </si>
  <si>
    <t>ca</t>
  </si>
  <si>
    <t>rate</t>
  </si>
  <si>
    <t>fmv</t>
  </si>
  <si>
    <t>mca</t>
  </si>
  <si>
    <t>allotment - 1991</t>
  </si>
  <si>
    <t>30.01.25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</si>
</sst>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353665</xdr:colOff>
      <xdr:row>47</xdr:row>
      <xdr:rowOff>163133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63169D-BCCB-497E-A35E-73819E447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88065" cy="86594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420350</xdr:colOff>
      <xdr:row>51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72CD97-2C29-4000-B427-BDFD7D38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54750" cy="8697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48</xdr:row>
      <xdr:rowOff>1203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1D2C7D-3B92-4D32-8E0E-BF79D4B49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621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9</xdr:col>
      <xdr:colOff>257977</xdr:colOff>
      <xdr:row>49</xdr:row>
      <xdr:rowOff>124959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B34959-23AB-4A37-9DC3-A30A87973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5744377" cy="8125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363192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A27B41-24DD-4542-B544-5864BDC85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97592" cy="8678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U6" sqref="U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3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9" t="s">
        <v>1</v>
      </c>
      <c r="F1" s="9" t="s">
        <v>8</v>
      </c>
      <c r="G1" s="9" t="s">
        <v>11</v>
      </c>
      <c r="H1" s="9" t="s">
        <v>12</v>
      </c>
      <c r="I1" s="9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180</v>
      </c>
      <c r="C2" s="4">
        <f>B2*1.2</f>
        <v>216</v>
      </c>
      <c r="D2" s="4">
        <f t="shared" ref="D2:D13" si="2">C2*1.2</f>
        <v>259.2</v>
      </c>
      <c r="E2" s="16">
        <f t="shared" ref="E2:E13" si="3">R2</f>
        <v>5800000</v>
      </c>
      <c r="F2" s="10">
        <f t="shared" ref="F2:F13" si="4">ROUND((E2/B2),0)</f>
        <v>32222</v>
      </c>
      <c r="G2" s="10">
        <f t="shared" ref="G2:G13" si="5">ROUND((E2/C2),0)</f>
        <v>26852</v>
      </c>
      <c r="H2" s="10">
        <f t="shared" ref="H2:H13" si="6">ROUND((E2/D2),0)</f>
        <v>22377</v>
      </c>
      <c r="I2" s="10" t="e">
        <f>#REF!</f>
        <v>#REF!</v>
      </c>
      <c r="J2" s="4">
        <f t="shared" ref="J2:J13" si="7">S2</f>
        <v>0</v>
      </c>
      <c r="O2">
        <v>0</v>
      </c>
      <c r="P2">
        <f t="shared" ref="P2:P8" si="8">O2/1.2</f>
        <v>0</v>
      </c>
      <c r="Q2">
        <v>180</v>
      </c>
      <c r="R2" s="2">
        <v>5800000</v>
      </c>
      <c r="S2" s="8"/>
      <c r="T2" s="8"/>
    </row>
    <row r="3" spans="1:22" x14ac:dyDescent="0.25">
      <c r="A3" s="4">
        <f t="shared" si="0"/>
        <v>0</v>
      </c>
      <c r="B3" s="4">
        <f t="shared" si="1"/>
        <v>320</v>
      </c>
      <c r="C3" s="4">
        <f t="shared" ref="C3:C15" si="9">B3*1.2</f>
        <v>384</v>
      </c>
      <c r="D3" s="4">
        <f t="shared" si="2"/>
        <v>460.79999999999995</v>
      </c>
      <c r="E3" s="16">
        <f t="shared" si="3"/>
        <v>8500000</v>
      </c>
      <c r="F3" s="15">
        <f t="shared" si="4"/>
        <v>26563</v>
      </c>
      <c r="G3" s="10">
        <f t="shared" si="5"/>
        <v>22135</v>
      </c>
      <c r="H3" s="10">
        <f t="shared" si="6"/>
        <v>18446</v>
      </c>
      <c r="I3" s="10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320</v>
      </c>
      <c r="R3" s="2">
        <v>8500000</v>
      </c>
      <c r="S3" s="8"/>
      <c r="T3" s="8"/>
    </row>
    <row r="4" spans="1:22" x14ac:dyDescent="0.25">
      <c r="A4" s="4">
        <f t="shared" si="0"/>
        <v>0</v>
      </c>
      <c r="B4" s="4">
        <f t="shared" si="1"/>
        <v>0</v>
      </c>
      <c r="C4" s="4">
        <f t="shared" si="9"/>
        <v>0</v>
      </c>
      <c r="D4" s="4">
        <f t="shared" si="2"/>
        <v>0</v>
      </c>
      <c r="E4" s="16">
        <f t="shared" si="3"/>
        <v>0</v>
      </c>
      <c r="F4" s="10" t="e">
        <f t="shared" si="4"/>
        <v>#DIV/0!</v>
      </c>
      <c r="G4" s="10" t="e">
        <f t="shared" si="5"/>
        <v>#DIV/0!</v>
      </c>
      <c r="H4" s="10" t="e">
        <f t="shared" si="6"/>
        <v>#DIV/0!</v>
      </c>
      <c r="I4" s="10" t="e">
        <f>#REF!</f>
        <v>#REF!</v>
      </c>
      <c r="J4" s="4">
        <f t="shared" si="7"/>
        <v>0</v>
      </c>
      <c r="O4">
        <v>0</v>
      </c>
      <c r="P4">
        <f t="shared" si="8"/>
        <v>0</v>
      </c>
      <c r="R4" s="2"/>
      <c r="S4" s="8"/>
      <c r="T4" s="8"/>
    </row>
    <row r="5" spans="1:22" x14ac:dyDescent="0.25">
      <c r="A5" s="4">
        <f t="shared" si="0"/>
        <v>0</v>
      </c>
      <c r="B5" s="4">
        <f t="shared" si="1"/>
        <v>187.5</v>
      </c>
      <c r="C5" s="4">
        <f t="shared" si="9"/>
        <v>225</v>
      </c>
      <c r="D5" s="4">
        <f t="shared" si="2"/>
        <v>270</v>
      </c>
      <c r="E5" s="16">
        <f t="shared" si="3"/>
        <v>4000000</v>
      </c>
      <c r="F5" s="10">
        <f t="shared" si="4"/>
        <v>21333</v>
      </c>
      <c r="G5" s="10">
        <f t="shared" si="5"/>
        <v>17778</v>
      </c>
      <c r="H5" s="10">
        <f t="shared" si="6"/>
        <v>14815</v>
      </c>
      <c r="I5" s="10" t="e">
        <f>#REF!</f>
        <v>#REF!</v>
      </c>
      <c r="J5" s="4">
        <f t="shared" si="7"/>
        <v>0</v>
      </c>
      <c r="O5">
        <v>0</v>
      </c>
      <c r="P5">
        <v>225</v>
      </c>
      <c r="Q5">
        <f t="shared" ref="Q5:Q8" si="10">P5/1.2</f>
        <v>187.5</v>
      </c>
      <c r="R5" s="2">
        <v>4000000</v>
      </c>
      <c r="S5" s="8"/>
      <c r="T5" s="8"/>
    </row>
    <row r="6" spans="1:22" x14ac:dyDescent="0.25">
      <c r="A6" s="4">
        <f t="shared" si="0"/>
        <v>0</v>
      </c>
      <c r="B6" s="4">
        <f t="shared" si="1"/>
        <v>180</v>
      </c>
      <c r="C6" s="4">
        <f t="shared" si="9"/>
        <v>216</v>
      </c>
      <c r="D6" s="4">
        <f t="shared" si="2"/>
        <v>259.2</v>
      </c>
      <c r="E6" s="16">
        <f t="shared" si="3"/>
        <v>4000000</v>
      </c>
      <c r="F6" s="15">
        <f t="shared" si="4"/>
        <v>22222</v>
      </c>
      <c r="G6" s="10">
        <f t="shared" si="5"/>
        <v>18519</v>
      </c>
      <c r="H6" s="10">
        <f t="shared" si="6"/>
        <v>15432</v>
      </c>
      <c r="I6" s="10" t="e">
        <f>#REF!</f>
        <v>#REF!</v>
      </c>
      <c r="J6" s="4">
        <f t="shared" si="7"/>
        <v>22222.222222222223</v>
      </c>
      <c r="O6">
        <v>0</v>
      </c>
      <c r="P6">
        <f t="shared" si="8"/>
        <v>0</v>
      </c>
      <c r="Q6">
        <v>180</v>
      </c>
      <c r="R6" s="2">
        <v>4000000</v>
      </c>
      <c r="S6" s="8">
        <f>R6/Q6</f>
        <v>22222.222222222223</v>
      </c>
      <c r="T6" s="8" t="s">
        <v>19</v>
      </c>
      <c r="U6" s="2">
        <f>4000000+240000+30000</f>
        <v>4270000</v>
      </c>
      <c r="V6">
        <f>U6/Q6</f>
        <v>23722.222222222223</v>
      </c>
    </row>
    <row r="7" spans="1:22" x14ac:dyDescent="0.25">
      <c r="A7" s="4">
        <f t="shared" si="0"/>
        <v>0</v>
      </c>
      <c r="B7" s="4">
        <f t="shared" si="1"/>
        <v>187.5</v>
      </c>
      <c r="C7" s="4">
        <f t="shared" si="9"/>
        <v>225</v>
      </c>
      <c r="D7" s="4">
        <f t="shared" si="2"/>
        <v>270</v>
      </c>
      <c r="E7" s="16">
        <f t="shared" si="3"/>
        <v>4500000</v>
      </c>
      <c r="F7" s="15">
        <f t="shared" si="4"/>
        <v>24000</v>
      </c>
      <c r="G7" s="10">
        <f t="shared" si="5"/>
        <v>20000</v>
      </c>
      <c r="H7" s="10">
        <f t="shared" si="6"/>
        <v>16667</v>
      </c>
      <c r="I7" s="10" t="e">
        <f>#REF!</f>
        <v>#REF!</v>
      </c>
      <c r="J7" s="4">
        <f t="shared" si="7"/>
        <v>0</v>
      </c>
      <c r="O7">
        <v>0</v>
      </c>
      <c r="P7">
        <v>225</v>
      </c>
      <c r="Q7">
        <f t="shared" si="10"/>
        <v>187.5</v>
      </c>
      <c r="R7" s="2">
        <v>4500000</v>
      </c>
      <c r="S7" s="8"/>
      <c r="T7" s="8"/>
    </row>
    <row r="8" spans="1:22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10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2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10" t="e">
        <f>#REF!</f>
        <v>#REF!</v>
      </c>
      <c r="J9" s="4">
        <f t="shared" si="7"/>
        <v>0</v>
      </c>
      <c r="O9">
        <v>0</v>
      </c>
      <c r="P9">
        <f t="shared" ref="P9:P12" si="11">O9/1.2</f>
        <v>0</v>
      </c>
      <c r="Q9">
        <f t="shared" ref="Q9:Q12" si="12">P9/1.2</f>
        <v>0</v>
      </c>
      <c r="R9" s="2">
        <v>0</v>
      </c>
      <c r="S9" s="8"/>
      <c r="T9" s="8"/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4">
        <f t="shared" si="7"/>
        <v>0</v>
      </c>
      <c r="O10">
        <v>0</v>
      </c>
      <c r="P10">
        <f t="shared" si="11"/>
        <v>0</v>
      </c>
      <c r="Q10">
        <f t="shared" si="12"/>
        <v>0</v>
      </c>
      <c r="R10" s="2">
        <v>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11"/>
        <v>0</v>
      </c>
      <c r="Q11">
        <f t="shared" si="12"/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10" t="e">
        <f t="shared" ref="H14:H15" si="19">ROUND((E14/D14),0)</f>
        <v>#DIV/0!</v>
      </c>
      <c r="I14" s="10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7" spans="7:24" x14ac:dyDescent="0.25">
      <c r="I17" t="s">
        <v>13</v>
      </c>
    </row>
    <row r="19" spans="7:24" x14ac:dyDescent="0.25">
      <c r="I19" t="s">
        <v>14</v>
      </c>
      <c r="J19">
        <v>200</v>
      </c>
      <c r="O19">
        <f>J19*1.2</f>
        <v>240</v>
      </c>
    </row>
    <row r="20" spans="7:24" x14ac:dyDescent="0.25">
      <c r="I20" t="s">
        <v>15</v>
      </c>
      <c r="J20">
        <v>23700</v>
      </c>
      <c r="O20" t="s">
        <v>17</v>
      </c>
    </row>
    <row r="21" spans="7:24" x14ac:dyDescent="0.25">
      <c r="I21" t="s">
        <v>16</v>
      </c>
      <c r="J21">
        <f>J20*J19</f>
        <v>4740000</v>
      </c>
      <c r="O21">
        <v>11.72</v>
      </c>
      <c r="P21">
        <v>7.96</v>
      </c>
      <c r="Q21">
        <f>P21*O21</f>
        <v>93.291200000000003</v>
      </c>
    </row>
    <row r="22" spans="7:24" x14ac:dyDescent="0.25">
      <c r="G22" s="6"/>
      <c r="H22" s="6"/>
      <c r="O22">
        <v>8.64</v>
      </c>
      <c r="P22">
        <v>7.47</v>
      </c>
      <c r="Q22">
        <f t="shared" ref="Q22:Q24" si="23">P22*O22</f>
        <v>64.540800000000004</v>
      </c>
    </row>
    <row r="23" spans="7:24" x14ac:dyDescent="0.25">
      <c r="O23">
        <v>3.55</v>
      </c>
      <c r="P23">
        <v>7.22</v>
      </c>
      <c r="Q23">
        <f t="shared" si="23"/>
        <v>25.630999999999997</v>
      </c>
    </row>
    <row r="24" spans="7:24" x14ac:dyDescent="0.25">
      <c r="O24">
        <v>3.11</v>
      </c>
      <c r="P24" s="11">
        <v>5.57</v>
      </c>
      <c r="Q24">
        <f t="shared" si="23"/>
        <v>17.322700000000001</v>
      </c>
      <c r="R24" s="13"/>
      <c r="T24" s="11"/>
      <c r="U24" s="11"/>
      <c r="V24" s="11"/>
      <c r="W24" s="11"/>
      <c r="X24" s="11"/>
    </row>
    <row r="25" spans="7:24" x14ac:dyDescent="0.25">
      <c r="P25" s="11"/>
      <c r="Q25" s="14">
        <f>SUM(Q21:Q24)</f>
        <v>200.78569999999999</v>
      </c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O27" t="s">
        <v>18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J28">
        <f>14500*12/0.025</f>
        <v>6960000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J29">
        <f>J28/200</f>
        <v>34800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7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3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J34" sqref="J3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2025-02-13T05:06:05Z</dcterms:modified>
</cp:coreProperties>
</file>