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70" windowHeight="111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4" i="4"/>
  <c r="Q4" s="1"/>
  <c r="B4" s="1"/>
  <c r="J4"/>
  <c r="I4"/>
  <c r="E4"/>
  <c r="A4"/>
  <c r="P3"/>
  <c r="Q3" s="1"/>
  <c r="B3" s="1"/>
  <c r="J3"/>
  <c r="I3"/>
  <c r="E3"/>
  <c r="A3"/>
  <c r="P2"/>
  <c r="B2" s="1"/>
  <c r="J2"/>
  <c r="I2"/>
  <c r="E2"/>
  <c r="A2"/>
  <c r="C14" i="25"/>
  <c r="F3" i="4" l="1"/>
  <c r="C3"/>
  <c r="F2"/>
  <c r="C2"/>
  <c r="F4"/>
  <c r="C4"/>
  <c r="D4" s="1"/>
  <c r="H4"/>
  <c r="C31" i="23"/>
  <c r="D30"/>
  <c r="D29"/>
  <c r="D31" s="1"/>
  <c r="E31" s="1"/>
  <c r="D3" i="4" l="1"/>
  <c r="H3" s="1"/>
  <c r="G3"/>
  <c r="D2"/>
  <c r="H2" s="1"/>
  <c r="G2"/>
  <c r="G4"/>
  <c r="C18" i="25"/>
  <c r="N8" i="24"/>
  <c r="N7"/>
  <c r="N6"/>
  <c r="N5"/>
  <c r="I23" i="4" l="1"/>
  <c r="O29" i="24"/>
  <c r="C15" i="25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P9"/>
  <c r="Q9" s="1"/>
  <c r="Q10"/>
  <c r="P10"/>
  <c r="D23" i="23"/>
  <c r="C5"/>
  <c r="B5" i="4" l="1"/>
  <c r="C5" s="1"/>
  <c r="D5" s="1"/>
  <c r="B6"/>
  <c r="C6" s="1"/>
  <c r="D6" s="1"/>
  <c r="B7"/>
  <c r="C7" s="1"/>
  <c r="D7" s="1"/>
  <c r="B8"/>
  <c r="C8" s="1"/>
  <c r="D8" s="1"/>
  <c r="B9"/>
  <c r="C9" s="1"/>
  <c r="D9" s="1"/>
  <c r="B10"/>
  <c r="C10" s="1"/>
  <c r="D10" s="1"/>
  <c r="P11"/>
  <c r="Q11" s="1"/>
  <c r="B11" s="1"/>
  <c r="C11" s="1"/>
  <c r="D11" s="1"/>
  <c r="P12"/>
  <c r="Q12" s="1"/>
  <c r="B12" s="1"/>
  <c r="C12" s="1"/>
  <c r="D12" s="1"/>
  <c r="Q13"/>
  <c r="B13" s="1"/>
  <c r="C13" s="1"/>
  <c r="D13" s="1"/>
  <c r="N13" i="24"/>
  <c r="F2"/>
  <c r="H2" s="1"/>
  <c r="E2"/>
  <c r="G2" s="1"/>
  <c r="J5" i="4"/>
  <c r="J6"/>
  <c r="J8"/>
  <c r="G31"/>
  <c r="N18" i="24"/>
  <c r="N17"/>
  <c r="N16"/>
  <c r="N12"/>
  <c r="Q15" i="4"/>
  <c r="B15" s="1"/>
  <c r="C15" s="1"/>
  <c r="D15" s="1"/>
  <c r="J15"/>
  <c r="I15"/>
  <c r="E15"/>
  <c r="A15"/>
  <c r="P14"/>
  <c r="B14" s="1"/>
  <c r="C14" s="1"/>
  <c r="D14" s="1"/>
  <c r="J14"/>
  <c r="I14"/>
  <c r="E14"/>
  <c r="A14"/>
  <c r="J13"/>
  <c r="I13"/>
  <c r="E13"/>
  <c r="A13"/>
  <c r="J12"/>
  <c r="I12"/>
  <c r="E12"/>
  <c r="A12"/>
  <c r="J11"/>
  <c r="I11"/>
  <c r="E11"/>
  <c r="A11"/>
  <c r="J10"/>
  <c r="I10"/>
  <c r="E10"/>
  <c r="A10"/>
  <c r="J9"/>
  <c r="I9"/>
  <c r="E9"/>
  <c r="A9"/>
  <c r="I8"/>
  <c r="E8"/>
  <c r="A8"/>
  <c r="J7"/>
  <c r="I7"/>
  <c r="E7"/>
  <c r="A7"/>
  <c r="I6"/>
  <c r="E6"/>
  <c r="A6"/>
  <c r="I5"/>
  <c r="E5"/>
  <c r="A5"/>
  <c r="H32" l="1"/>
  <c r="I31"/>
  <c r="I2" i="24"/>
  <c r="G34" i="4"/>
  <c r="H11"/>
  <c r="H15"/>
  <c r="H6"/>
  <c r="H9"/>
  <c r="H13"/>
  <c r="H5"/>
  <c r="H8"/>
  <c r="H12"/>
  <c r="H7"/>
  <c r="H10"/>
  <c r="H14"/>
  <c r="F5"/>
  <c r="F6"/>
  <c r="F7"/>
  <c r="F8"/>
  <c r="F9"/>
  <c r="F10"/>
  <c r="F11"/>
  <c r="F12"/>
  <c r="F13"/>
  <c r="F14"/>
  <c r="F15"/>
  <c r="G5"/>
  <c r="G6"/>
  <c r="G7"/>
  <c r="G8"/>
  <c r="G9"/>
  <c r="G10"/>
  <c r="G11"/>
  <c r="G12"/>
  <c r="G13"/>
  <c r="G14"/>
  <c r="G15"/>
  <c r="G36" l="1"/>
  <c r="H34"/>
  <c r="G35"/>
  <c r="F30" i="24"/>
  <c r="H30" s="1"/>
  <c r="E30"/>
  <c r="G30" s="1"/>
  <c r="F29"/>
  <c r="H29" s="1"/>
  <c r="E29"/>
  <c r="G29" s="1"/>
  <c r="I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I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2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6" l="1"/>
  <c r="C19" s="1"/>
  <c r="C20" s="1"/>
  <c r="B20" s="1"/>
  <c r="C13"/>
  <c r="C25" l="1"/>
  <c r="C21"/>
  <c r="J19" i="4"/>
  <c r="I19"/>
  <c r="E19"/>
  <c r="A19"/>
  <c r="P18"/>
  <c r="Q18" s="1"/>
  <c r="J18"/>
  <c r="I18"/>
  <c r="E18"/>
  <c r="A18"/>
  <c r="P17"/>
  <c r="Q17" s="1"/>
  <c r="J17"/>
  <c r="I17"/>
  <c r="E17"/>
  <c r="A17"/>
  <c r="P16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/>
  <c r="H18" s="1"/>
  <c r="D16"/>
  <c r="H16" s="1"/>
  <c r="D17" l="1"/>
  <c r="H17" s="1"/>
</calcChain>
</file>

<file path=xl/sharedStrings.xml><?xml version="1.0" encoding="utf-8"?>
<sst xmlns="http://schemas.openxmlformats.org/spreadsheetml/2006/main" count="129" uniqueCount="99">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</sst>
</file>

<file path=xl/styles.xml><?xml version="1.0" encoding="utf-8"?>
<styleSheet xmlns="http://schemas.openxmlformats.org/spreadsheetml/2006/main">
  <numFmts count="4">
    <numFmt numFmtId="43" formatCode="_(* #,##0.00_);_(* \(#,##0.00\);_(* &quot;-&quot;??_);_(@_)"/>
    <numFmt numFmtId="164" formatCode="_-* #,##0.00_-;\-* #,##0.00_-;_-* &quot;-&quot;??_-;_-@_-"/>
    <numFmt numFmtId="165" formatCode="_ * #,##0.00_ ;_ * \-#,##0.00_ ;_ * &quot;-&quot;??_ ;_ @_ 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5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5" fontId="6" fillId="0" borderId="0" xfId="1" applyFont="1" applyBorder="1"/>
    <xf numFmtId="165" fontId="7" fillId="0" borderId="0" xfId="1" applyFont="1" applyBorder="1"/>
    <xf numFmtId="165" fontId="7" fillId="2" borderId="0" xfId="1" applyFont="1" applyFill="1" applyBorder="1"/>
    <xf numFmtId="0" fontId="0" fillId="0" borderId="4" xfId="0" applyBorder="1" applyAlignment="1">
      <alignment wrapText="1"/>
    </xf>
    <xf numFmtId="165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5" fontId="6" fillId="2" borderId="0" xfId="1" applyFont="1" applyFill="1" applyBorder="1"/>
    <xf numFmtId="165" fontId="7" fillId="0" borderId="0" xfId="0" applyNumberFormat="1" applyFont="1"/>
    <xf numFmtId="165" fontId="5" fillId="0" borderId="0" xfId="0" applyNumberFormat="1" applyFont="1"/>
    <xf numFmtId="0" fontId="0" fillId="0" borderId="6" xfId="0" applyBorder="1"/>
    <xf numFmtId="0" fontId="0" fillId="0" borderId="7" xfId="0" applyBorder="1"/>
    <xf numFmtId="165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5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5" fontId="0" fillId="2" borderId="8" xfId="1" applyFont="1" applyFill="1" applyBorder="1"/>
    <xf numFmtId="0" fontId="0" fillId="2" borderId="8" xfId="0" applyFill="1" applyBorder="1"/>
    <xf numFmtId="165" fontId="0" fillId="2" borderId="8" xfId="0" applyNumberFormat="1" applyFill="1" applyBorder="1"/>
    <xf numFmtId="0" fontId="0" fillId="0" borderId="8" xfId="0" applyBorder="1" applyAlignment="1">
      <alignment wrapText="1"/>
    </xf>
    <xf numFmtId="165" fontId="0" fillId="0" borderId="0" xfId="1" applyFont="1" applyBorder="1"/>
    <xf numFmtId="165" fontId="0" fillId="0" borderId="0" xfId="0" applyNumberFormat="1"/>
    <xf numFmtId="0" fontId="2" fillId="0" borderId="8" xfId="1" applyNumberFormat="1" applyFont="1" applyBorder="1"/>
    <xf numFmtId="165" fontId="2" fillId="0" borderId="0" xfId="1" applyFont="1" applyAlignment="1"/>
    <xf numFmtId="165" fontId="2" fillId="0" borderId="8" xfId="1" applyFont="1" applyBorder="1"/>
    <xf numFmtId="165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5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65" fontId="0" fillId="0" borderId="0" xfId="0" applyNumberFormat="1" applyBorder="1"/>
    <xf numFmtId="1" fontId="0" fillId="0" borderId="0" xfId="0" applyNumberFormat="1"/>
    <xf numFmtId="164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333375</xdr:colOff>
      <xdr:row>30</xdr:row>
      <xdr:rowOff>159684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410140" cy="587468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447675</xdr:colOff>
      <xdr:row>30</xdr:row>
      <xdr:rowOff>171450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91675" cy="5886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401170</xdr:colOff>
      <xdr:row>0</xdr:row>
      <xdr:rowOff>145677</xdr:rowOff>
    </xdr:from>
    <xdr:to>
      <xdr:col>10</xdr:col>
      <xdr:colOff>46827</xdr:colOff>
      <xdr:row>28</xdr:row>
      <xdr:rowOff>67236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01170" y="145677"/>
          <a:ext cx="5696833" cy="5255559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9" sqref="C9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40735</v>
      </c>
      <c r="F2" s="75"/>
      <c r="G2" s="122" t="s">
        <v>76</v>
      </c>
      <c r="H2" s="123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38700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38700</v>
      </c>
      <c r="D5" s="57" t="s">
        <v>61</v>
      </c>
      <c r="E5" s="58">
        <f>ROUND(C5/10.764,0)</f>
        <v>3595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15100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23600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0.24</v>
      </c>
      <c r="D8" s="102">
        <f>1-C8</f>
        <v>0.76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17936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33036</v>
      </c>
      <c r="D10" s="57" t="s">
        <v>61</v>
      </c>
      <c r="E10" s="58">
        <f>ROUND(C10/10.764,0)</f>
        <v>3069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2025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2001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24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36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705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E10*C16</f>
        <v>2163645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1410000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A14" sqref="AA14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4"/>
      <c r="L1" s="124"/>
      <c r="M1" s="124"/>
      <c r="N1" s="124"/>
      <c r="O1" s="124"/>
      <c r="P1" s="124"/>
      <c r="Q1" s="124"/>
      <c r="R1" s="124"/>
    </row>
    <row r="2" spans="1:23" ht="16.5">
      <c r="A2" s="38">
        <v>0</v>
      </c>
      <c r="B2" s="38">
        <v>0</v>
      </c>
      <c r="C2" s="38">
        <v>0</v>
      </c>
      <c r="D2" s="38">
        <v>0</v>
      </c>
      <c r="E2" s="39">
        <f t="shared" ref="E2" si="0">B2/12</f>
        <v>0</v>
      </c>
      <c r="F2" s="39">
        <f t="shared" ref="F2" si="1">D2/12</f>
        <v>0</v>
      </c>
      <c r="G2" s="39">
        <f t="shared" ref="G2" si="2">A2+E2</f>
        <v>0</v>
      </c>
      <c r="H2" s="39">
        <f t="shared" ref="H2" si="3">C2+F2</f>
        <v>0</v>
      </c>
      <c r="I2" s="40">
        <f t="shared" ref="I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0</v>
      </c>
      <c r="B3" s="38">
        <v>0</v>
      </c>
      <c r="C3" s="38">
        <v>0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0</v>
      </c>
      <c r="H3" s="39">
        <f t="shared" ref="H3:H30" si="8">C3+F3</f>
        <v>0</v>
      </c>
      <c r="I3" s="40">
        <f t="shared" ref="I3:I22" si="9">G3*H3</f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0</v>
      </c>
      <c r="B4" s="38">
        <v>0</v>
      </c>
      <c r="C4" s="38">
        <v>0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0</v>
      </c>
      <c r="H4" s="39">
        <f t="shared" si="8"/>
        <v>0</v>
      </c>
      <c r="I4" s="40">
        <f t="shared" si="9"/>
        <v>0</v>
      </c>
      <c r="J4" s="40">
        <f t="shared" ref="J4:J30" si="10">J3+I4</f>
        <v>0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0</v>
      </c>
      <c r="B5" s="38">
        <v>0</v>
      </c>
      <c r="C5" s="38">
        <v>0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0</v>
      </c>
      <c r="H5" s="39">
        <f t="shared" si="8"/>
        <v>0</v>
      </c>
      <c r="I5" s="40">
        <f t="shared" si="9"/>
        <v>0</v>
      </c>
      <c r="J5" s="40">
        <f t="shared" si="10"/>
        <v>0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0</v>
      </c>
      <c r="B6" s="38">
        <v>0</v>
      </c>
      <c r="C6" s="38">
        <v>0</v>
      </c>
      <c r="D6" s="38">
        <v>0</v>
      </c>
      <c r="E6" s="39">
        <f t="shared" si="5"/>
        <v>0</v>
      </c>
      <c r="F6" s="39">
        <f t="shared" si="6"/>
        <v>0</v>
      </c>
      <c r="G6" s="39">
        <f t="shared" si="7"/>
        <v>0</v>
      </c>
      <c r="H6" s="39">
        <f t="shared" si="8"/>
        <v>0</v>
      </c>
      <c r="I6" s="40">
        <f t="shared" si="9"/>
        <v>0</v>
      </c>
      <c r="J6" s="40">
        <f t="shared" si="10"/>
        <v>0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0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0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0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0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0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0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0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0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0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0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0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0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0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0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0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0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0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0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0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zoomScale="85" zoomScaleNormal="85" workbookViewId="0">
      <selection activeCell="C3" sqref="C3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2.5703125" bestFit="1" customWidth="1"/>
    <col min="9" max="9" width="12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5000</v>
      </c>
      <c r="D3" s="21" t="s">
        <v>97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3000</v>
      </c>
      <c r="D5" s="23"/>
      <c r="F5" s="11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118"/>
      <c r="G6" s="78"/>
    </row>
    <row r="7" spans="1:8">
      <c r="A7" s="15" t="s">
        <v>17</v>
      </c>
      <c r="B7" s="24"/>
      <c r="C7" s="25">
        <v>24</v>
      </c>
      <c r="D7" s="25"/>
      <c r="F7" s="118"/>
      <c r="G7" s="78"/>
    </row>
    <row r="8" spans="1:8">
      <c r="A8" s="15" t="s">
        <v>18</v>
      </c>
      <c r="B8" s="24"/>
      <c r="C8" s="25">
        <f>C9-C7</f>
        <v>36</v>
      </c>
      <c r="D8" s="25"/>
      <c r="F8" s="11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36</v>
      </c>
      <c r="D10" s="25"/>
      <c r="F10" s="78"/>
      <c r="G10" s="78"/>
    </row>
    <row r="11" spans="1:8">
      <c r="A11" s="15"/>
      <c r="B11" s="26"/>
      <c r="C11" s="27">
        <f>C10%</f>
        <v>0.36</v>
      </c>
      <c r="D11" s="27"/>
      <c r="F11" s="78"/>
      <c r="G11" s="78"/>
    </row>
    <row r="12" spans="1:8">
      <c r="A12" s="15" t="s">
        <v>21</v>
      </c>
      <c r="B12" s="19"/>
      <c r="C12" s="20">
        <f>C6*C11</f>
        <v>720</v>
      </c>
      <c r="D12" s="23"/>
      <c r="F12" s="78"/>
      <c r="G12" s="78"/>
    </row>
    <row r="13" spans="1:8">
      <c r="A13" s="15" t="s">
        <v>22</v>
      </c>
      <c r="B13" s="19"/>
      <c r="C13" s="20">
        <f>C6-C12</f>
        <v>1280</v>
      </c>
      <c r="D13" s="23"/>
      <c r="F13" s="78"/>
      <c r="G13" s="78"/>
    </row>
    <row r="14" spans="1:8">
      <c r="A14" s="15" t="s">
        <v>15</v>
      </c>
      <c r="B14" s="19"/>
      <c r="C14" s="20">
        <f>C5</f>
        <v>3000</v>
      </c>
      <c r="D14" s="23"/>
      <c r="F14" s="11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4280</v>
      </c>
      <c r="D16" s="21"/>
      <c r="E16" s="61"/>
      <c r="F16" s="78"/>
      <c r="G16" s="78"/>
    </row>
    <row r="17" spans="1:9">
      <c r="B17" s="24"/>
      <c r="C17" s="25"/>
      <c r="D17" s="25"/>
      <c r="F17" s="78"/>
      <c r="G17" s="78"/>
    </row>
    <row r="18" spans="1:9" ht="16.5">
      <c r="A18" s="28" t="s">
        <v>98</v>
      </c>
      <c r="B18" s="7"/>
      <c r="C18" s="76">
        <v>705</v>
      </c>
      <c r="D18" s="76"/>
      <c r="E18" s="77"/>
      <c r="F18" s="119"/>
      <c r="G18" s="78"/>
    </row>
    <row r="19" spans="1:9">
      <c r="A19" s="15"/>
      <c r="B19" s="6"/>
      <c r="C19" s="30">
        <f>C18*C16</f>
        <v>3017400</v>
      </c>
      <c r="D19" s="78" t="s">
        <v>68</v>
      </c>
      <c r="E19" s="30"/>
      <c r="F19" s="78"/>
      <c r="G19" s="78"/>
      <c r="I19" s="61"/>
    </row>
    <row r="20" spans="1:9">
      <c r="A20" s="15"/>
      <c r="B20" s="121">
        <f>C20*0.8</f>
        <v>2293224</v>
      </c>
      <c r="C20" s="31">
        <f>C19*95%</f>
        <v>2866530</v>
      </c>
      <c r="D20" s="78" t="s">
        <v>24</v>
      </c>
      <c r="E20" s="31"/>
      <c r="F20" s="78"/>
      <c r="G20" s="78"/>
    </row>
    <row r="21" spans="1:9">
      <c r="A21" s="15"/>
      <c r="C21" s="31">
        <f>C19*80%</f>
        <v>2413920</v>
      </c>
      <c r="D21" s="78" t="s">
        <v>25</v>
      </c>
      <c r="E21" s="31"/>
      <c r="F21" s="78"/>
      <c r="G21" s="78"/>
    </row>
    <row r="22" spans="1:9">
      <c r="A22" s="15"/>
      <c r="F22" s="78"/>
      <c r="G22" s="78"/>
    </row>
    <row r="23" spans="1:9">
      <c r="A23" s="32" t="s">
        <v>26</v>
      </c>
      <c r="B23" s="33"/>
      <c r="C23" s="34">
        <f>C4*C18</f>
        <v>1410000</v>
      </c>
      <c r="D23" s="34">
        <f>D4*D18</f>
        <v>0</v>
      </c>
    </row>
    <row r="24" spans="1:9">
      <c r="A24" s="15" t="s">
        <v>27</v>
      </c>
    </row>
    <row r="25" spans="1:9">
      <c r="A25" s="35" t="s">
        <v>28</v>
      </c>
      <c r="B25" s="16"/>
      <c r="C25" s="31">
        <f>C19*0.025/12</f>
        <v>6286.25</v>
      </c>
      <c r="D25" s="31"/>
    </row>
    <row r="26" spans="1:9">
      <c r="C26" s="31"/>
      <c r="D26" s="31"/>
    </row>
    <row r="27" spans="1:9">
      <c r="C27" s="31"/>
      <c r="D27" s="31"/>
    </row>
    <row r="28" spans="1:9">
      <c r="C28"/>
      <c r="D28"/>
    </row>
    <row r="29" spans="1:9">
      <c r="C29">
        <v>56.55</v>
      </c>
      <c r="D29" s="120">
        <f>C29*10.764</f>
        <v>608.7041999999999</v>
      </c>
    </row>
    <row r="30" spans="1:9">
      <c r="C30">
        <v>9.0399999999999991</v>
      </c>
      <c r="D30" s="120">
        <f>C30*10.764</f>
        <v>97.30655999999999</v>
      </c>
    </row>
    <row r="31" spans="1:9">
      <c r="C31">
        <f>SUM(C29:C30)</f>
        <v>65.59</v>
      </c>
      <c r="D31" s="120">
        <f>SUM(D29:D30)</f>
        <v>706.01075999999989</v>
      </c>
      <c r="E31" s="120">
        <f>D31*1.1</f>
        <v>776.61183599999993</v>
      </c>
    </row>
    <row r="32" spans="1:9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 s="120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E1" zoomScale="85" zoomScaleNormal="85" workbookViewId="0">
      <selection activeCell="N3" sqref="N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4" si="0">N2</f>
        <v>0</v>
      </c>
      <c r="B2" s="4">
        <f t="shared" ref="B2:B4" si="1">Q2</f>
        <v>120</v>
      </c>
      <c r="C2" s="4">
        <f t="shared" ref="C2:C4" si="2">B2*1.2</f>
        <v>144</v>
      </c>
      <c r="D2" s="4">
        <f t="shared" ref="D2:D4" si="3">C2*1.2</f>
        <v>172.79999999999998</v>
      </c>
      <c r="E2" s="5">
        <f t="shared" ref="E2:E4" si="4">R2</f>
        <v>2500000</v>
      </c>
      <c r="F2" s="4">
        <f t="shared" ref="F2:F4" si="5">ROUND((E2/B2),0)</f>
        <v>20833</v>
      </c>
      <c r="G2" s="4">
        <f t="shared" ref="G2:G4" si="6">ROUND((E2/C2),0)</f>
        <v>17361</v>
      </c>
      <c r="H2" s="4">
        <f t="shared" ref="H2:H4" si="7">ROUND((E2/D2),0)</f>
        <v>14468</v>
      </c>
      <c r="I2" s="4">
        <f t="shared" ref="I2:I4" si="8">T2</f>
        <v>0</v>
      </c>
      <c r="J2" s="4">
        <f t="shared" ref="J2:J4" si="9">U2</f>
        <v>0</v>
      </c>
      <c r="K2" s="75"/>
      <c r="L2" s="75"/>
      <c r="M2" s="75"/>
      <c r="N2" s="75"/>
      <c r="O2" s="75">
        <v>0</v>
      </c>
      <c r="P2" s="75">
        <f t="shared" ref="P2" si="10">O2/1.2</f>
        <v>0</v>
      </c>
      <c r="Q2" s="75">
        <v>120</v>
      </c>
      <c r="R2" s="2">
        <v>2500000</v>
      </c>
      <c r="S2" s="2"/>
      <c r="T2" s="2"/>
      <c r="AA2" s="68"/>
    </row>
    <row r="3" spans="1:35">
      <c r="A3" s="4">
        <f t="shared" si="0"/>
        <v>0</v>
      </c>
      <c r="B3" s="4">
        <f t="shared" si="1"/>
        <v>138.88888888888891</v>
      </c>
      <c r="C3" s="4">
        <f t="shared" si="2"/>
        <v>166.66666666666669</v>
      </c>
      <c r="D3" s="4">
        <f t="shared" si="3"/>
        <v>200.00000000000003</v>
      </c>
      <c r="E3" s="5">
        <f t="shared" si="4"/>
        <v>3500000</v>
      </c>
      <c r="F3" s="4">
        <f t="shared" si="5"/>
        <v>25200</v>
      </c>
      <c r="G3" s="4">
        <f t="shared" si="6"/>
        <v>21000</v>
      </c>
      <c r="H3" s="4">
        <f t="shared" si="7"/>
        <v>17500</v>
      </c>
      <c r="I3" s="4">
        <f t="shared" si="8"/>
        <v>0</v>
      </c>
      <c r="J3" s="4">
        <f t="shared" si="9"/>
        <v>0</v>
      </c>
      <c r="K3" s="75"/>
      <c r="L3" s="75"/>
      <c r="M3" s="75"/>
      <c r="N3" s="75"/>
      <c r="O3" s="75">
        <v>200</v>
      </c>
      <c r="P3" s="75">
        <f>O3/1.2</f>
        <v>166.66666666666669</v>
      </c>
      <c r="Q3" s="75">
        <f t="shared" ref="Q3:Q4" si="11">P3/1.2</f>
        <v>138.88888888888891</v>
      </c>
      <c r="R3" s="2">
        <v>3500000</v>
      </c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5"/>
      <c r="L4" s="75"/>
      <c r="M4" s="75"/>
      <c r="N4" s="75"/>
      <c r="O4" s="75">
        <v>0</v>
      </c>
      <c r="P4" s="75">
        <f>O4/1.2</f>
        <v>0</v>
      </c>
      <c r="Q4" s="75">
        <f t="shared" si="11"/>
        <v>0</v>
      </c>
      <c r="R4" s="2">
        <v>0</v>
      </c>
      <c r="S4" s="2"/>
      <c r="T4" s="2"/>
    </row>
    <row r="5" spans="1:35">
      <c r="A5" s="4">
        <f t="shared" ref="A5:A15" si="12">N5</f>
        <v>0</v>
      </c>
      <c r="B5" s="4">
        <f t="shared" ref="B5:B15" si="13">Q5</f>
        <v>0</v>
      </c>
      <c r="C5" s="4">
        <f t="shared" ref="C5:C15" si="14">B5*1.2</f>
        <v>0</v>
      </c>
      <c r="D5" s="4">
        <f t="shared" ref="D5:D15" si="15">C5*1.2</f>
        <v>0</v>
      </c>
      <c r="E5" s="5">
        <f t="shared" ref="E5:E15" si="16">R5</f>
        <v>0</v>
      </c>
      <c r="F5" s="66" t="e">
        <f t="shared" ref="F5:F15" si="17">ROUND((E5/B5),0)</f>
        <v>#DIV/0!</v>
      </c>
      <c r="G5" s="66" t="e">
        <f t="shared" ref="G5:G15" si="18">ROUND((E5/C5),0)</f>
        <v>#DIV/0!</v>
      </c>
      <c r="H5" s="66" t="e">
        <f t="shared" ref="H5:H15" si="19">ROUND((E5/D5),0)</f>
        <v>#DIV/0!</v>
      </c>
      <c r="I5" s="66">
        <f t="shared" ref="I5:I15" si="20">T5</f>
        <v>0</v>
      </c>
      <c r="J5" s="66">
        <f t="shared" ref="J5:J15" si="21">U5</f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12"/>
        <v>0</v>
      </c>
      <c r="B6" s="4">
        <f t="shared" si="13"/>
        <v>0</v>
      </c>
      <c r="C6" s="4">
        <f t="shared" si="14"/>
        <v>0</v>
      </c>
      <c r="D6" s="4">
        <f t="shared" si="15"/>
        <v>0</v>
      </c>
      <c r="E6" s="5">
        <f t="shared" si="16"/>
        <v>0</v>
      </c>
      <c r="F6" s="66" t="e">
        <f t="shared" si="17"/>
        <v>#DIV/0!</v>
      </c>
      <c r="G6" s="66" t="e">
        <f t="shared" si="18"/>
        <v>#DIV/0!</v>
      </c>
      <c r="H6" s="66" t="e">
        <f t="shared" si="19"/>
        <v>#DIV/0!</v>
      </c>
      <c r="I6" s="66">
        <f t="shared" si="20"/>
        <v>0</v>
      </c>
      <c r="J6" s="66">
        <f t="shared" si="21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0</v>
      </c>
      <c r="C7" s="4">
        <f t="shared" si="14"/>
        <v>0</v>
      </c>
      <c r="D7" s="4">
        <f t="shared" si="15"/>
        <v>0</v>
      </c>
      <c r="E7" s="5">
        <f t="shared" si="16"/>
        <v>0</v>
      </c>
      <c r="F7" s="4" t="e">
        <f t="shared" si="17"/>
        <v>#DIV/0!</v>
      </c>
      <c r="G7" s="4" t="e">
        <f t="shared" si="18"/>
        <v>#DIV/0!</v>
      </c>
      <c r="H7" s="4" t="e">
        <f t="shared" si="19"/>
        <v>#DIV/0!</v>
      </c>
      <c r="I7" s="4">
        <f t="shared" si="20"/>
        <v>0</v>
      </c>
      <c r="J7" s="4">
        <f t="shared" si="21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O9" s="75">
        <v>0</v>
      </c>
      <c r="P9" s="75">
        <f t="shared" ref="P9" si="22">O9/1.2</f>
        <v>0</v>
      </c>
      <c r="Q9" s="75">
        <f t="shared" ref="Q9" si="23">P9/1.2</f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O10" s="75">
        <v>0</v>
      </c>
      <c r="P10" s="75">
        <f t="shared" ref="P10" si="24">O10/1.2</f>
        <v>0</v>
      </c>
      <c r="Q10" s="75">
        <f t="shared" ref="Q10" si="25">P10/1.2</f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O11">
        <v>0</v>
      </c>
      <c r="P11">
        <f t="shared" ref="P11" si="26">O11/1.2</f>
        <v>0</v>
      </c>
      <c r="Q11">
        <f t="shared" ref="Q11" si="27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12"/>
        <v>0</v>
      </c>
      <c r="B12" s="4">
        <f t="shared" si="13"/>
        <v>0</v>
      </c>
      <c r="C12" s="4">
        <f t="shared" si="14"/>
        <v>0</v>
      </c>
      <c r="D12" s="4">
        <f t="shared" si="15"/>
        <v>0</v>
      </c>
      <c r="E12" s="5">
        <f t="shared" si="16"/>
        <v>0</v>
      </c>
      <c r="F12" s="4" t="e">
        <f t="shared" si="17"/>
        <v>#DIV/0!</v>
      </c>
      <c r="G12" s="4" t="e">
        <f t="shared" si="18"/>
        <v>#DIV/0!</v>
      </c>
      <c r="H12" s="4" t="e">
        <f t="shared" si="19"/>
        <v>#DIV/0!</v>
      </c>
      <c r="I12" s="4">
        <f t="shared" si="20"/>
        <v>0</v>
      </c>
      <c r="J12" s="4">
        <f t="shared" si="21"/>
        <v>0</v>
      </c>
      <c r="O12">
        <v>0</v>
      </c>
      <c r="P12">
        <f t="shared" ref="P12" si="28">O12/1.2</f>
        <v>0</v>
      </c>
      <c r="Q12">
        <f t="shared" ref="Q12" si="29">P12/1.2</f>
        <v>0</v>
      </c>
      <c r="R12" s="2">
        <v>0</v>
      </c>
      <c r="S12" s="2"/>
      <c r="V12" s="71"/>
    </row>
    <row r="13" spans="1:35">
      <c r="A13" s="4">
        <f t="shared" si="12"/>
        <v>0</v>
      </c>
      <c r="B13" s="4">
        <f t="shared" si="13"/>
        <v>866.66666666666674</v>
      </c>
      <c r="C13" s="4">
        <f t="shared" si="14"/>
        <v>1040</v>
      </c>
      <c r="D13" s="4">
        <f t="shared" si="15"/>
        <v>1248</v>
      </c>
      <c r="E13" s="5">
        <f t="shared" si="16"/>
        <v>3600000</v>
      </c>
      <c r="F13" s="4">
        <f t="shared" si="17"/>
        <v>4154</v>
      </c>
      <c r="G13" s="4">
        <f t="shared" si="18"/>
        <v>3462</v>
      </c>
      <c r="H13" s="4">
        <f t="shared" si="19"/>
        <v>2885</v>
      </c>
      <c r="I13" s="4">
        <f t="shared" si="20"/>
        <v>0</v>
      </c>
      <c r="J13" s="4">
        <f t="shared" si="21"/>
        <v>0</v>
      </c>
      <c r="O13">
        <v>0</v>
      </c>
      <c r="P13">
        <v>1040</v>
      </c>
      <c r="Q13">
        <f t="shared" ref="Q13" si="30">P13/1.2</f>
        <v>866.66666666666674</v>
      </c>
      <c r="R13" s="2">
        <v>3600000</v>
      </c>
      <c r="S13" s="2"/>
    </row>
    <row r="14" spans="1:35">
      <c r="A14" s="4">
        <f t="shared" si="12"/>
        <v>0</v>
      </c>
      <c r="B14" s="4">
        <f t="shared" si="13"/>
        <v>427</v>
      </c>
      <c r="C14" s="4">
        <f t="shared" si="14"/>
        <v>512.4</v>
      </c>
      <c r="D14" s="4">
        <f t="shared" si="15"/>
        <v>614.88</v>
      </c>
      <c r="E14" s="5">
        <f t="shared" si="16"/>
        <v>1944000</v>
      </c>
      <c r="F14" s="4">
        <f t="shared" si="17"/>
        <v>4553</v>
      </c>
      <c r="G14" s="4">
        <f t="shared" si="18"/>
        <v>3794</v>
      </c>
      <c r="H14" s="4">
        <f t="shared" si="19"/>
        <v>3162</v>
      </c>
      <c r="I14" s="4">
        <f t="shared" si="20"/>
        <v>0</v>
      </c>
      <c r="J14" s="4">
        <f t="shared" si="21"/>
        <v>0</v>
      </c>
      <c r="O14">
        <v>0</v>
      </c>
      <c r="P14">
        <f t="shared" ref="P14" si="31">O14/1.2</f>
        <v>0</v>
      </c>
      <c r="Q14">
        <v>427</v>
      </c>
      <c r="R14" s="2">
        <v>1944000</v>
      </c>
      <c r="S14" s="2"/>
    </row>
    <row r="15" spans="1:35">
      <c r="A15" s="4">
        <f t="shared" si="12"/>
        <v>0</v>
      </c>
      <c r="B15" s="4">
        <f t="shared" si="13"/>
        <v>550</v>
      </c>
      <c r="C15" s="4">
        <f t="shared" si="14"/>
        <v>660</v>
      </c>
      <c r="D15" s="4">
        <f t="shared" si="15"/>
        <v>792</v>
      </c>
      <c r="E15" s="5">
        <f t="shared" si="16"/>
        <v>2112000</v>
      </c>
      <c r="F15" s="4">
        <f t="shared" si="17"/>
        <v>3840</v>
      </c>
      <c r="G15" s="4">
        <f t="shared" si="18"/>
        <v>3200</v>
      </c>
      <c r="H15" s="4">
        <f t="shared" si="19"/>
        <v>2667</v>
      </c>
      <c r="I15" s="4">
        <f t="shared" si="20"/>
        <v>0</v>
      </c>
      <c r="J15" s="4">
        <f t="shared" si="21"/>
        <v>0</v>
      </c>
      <c r="O15">
        <v>0</v>
      </c>
      <c r="P15">
        <v>660</v>
      </c>
      <c r="Q15">
        <f t="shared" ref="Q15" si="32">P15/1.2</f>
        <v>550</v>
      </c>
      <c r="R15" s="2">
        <v>2112000</v>
      </c>
      <c r="S15" s="2"/>
    </row>
    <row r="16" spans="1:35">
      <c r="A16" s="4">
        <f t="shared" ref="A16:A19" si="33">N16</f>
        <v>0</v>
      </c>
      <c r="B16" s="4">
        <f t="shared" ref="B16:B19" si="34">Q16</f>
        <v>357</v>
      </c>
      <c r="C16" s="4">
        <f t="shared" ref="C16:C19" si="35">B16*1.2</f>
        <v>428.4</v>
      </c>
      <c r="D16" s="4">
        <f t="shared" ref="D16:D19" si="36">C16*1.2</f>
        <v>514.07999999999993</v>
      </c>
      <c r="E16" s="5">
        <f t="shared" ref="E16:E19" si="37">R16</f>
        <v>1424000</v>
      </c>
      <c r="F16" s="4">
        <f t="shared" ref="F16:F19" si="38">ROUND((E16/B16),0)</f>
        <v>3989</v>
      </c>
      <c r="G16" s="4">
        <f t="shared" ref="G16:G19" si="39">ROUND((E16/C16),0)</f>
        <v>3324</v>
      </c>
      <c r="H16" s="4">
        <f t="shared" ref="H16:H19" si="40">ROUND((E16/D16),0)</f>
        <v>2770</v>
      </c>
      <c r="I16" s="4">
        <f t="shared" ref="I16:J19" si="41">T16</f>
        <v>0</v>
      </c>
      <c r="J16" s="4">
        <f t="shared" si="41"/>
        <v>0</v>
      </c>
      <c r="O16">
        <v>0</v>
      </c>
      <c r="P16">
        <f t="shared" ref="P16:P17" si="42">O16/1.2</f>
        <v>0</v>
      </c>
      <c r="Q16">
        <v>357</v>
      </c>
      <c r="R16" s="2">
        <v>1424000</v>
      </c>
      <c r="S16" s="2"/>
    </row>
    <row r="17" spans="1:19">
      <c r="A17" s="4">
        <f t="shared" si="33"/>
        <v>0</v>
      </c>
      <c r="B17" s="4">
        <f t="shared" si="34"/>
        <v>0</v>
      </c>
      <c r="C17" s="4">
        <f t="shared" si="35"/>
        <v>0</v>
      </c>
      <c r="D17" s="4">
        <f t="shared" si="36"/>
        <v>0</v>
      </c>
      <c r="E17" s="5">
        <f t="shared" si="37"/>
        <v>0</v>
      </c>
      <c r="F17" s="4" t="e">
        <f t="shared" si="38"/>
        <v>#DIV/0!</v>
      </c>
      <c r="G17" s="4" t="e">
        <f t="shared" si="39"/>
        <v>#DIV/0!</v>
      </c>
      <c r="H17" s="4" t="e">
        <f t="shared" si="40"/>
        <v>#DIV/0!</v>
      </c>
      <c r="I17" s="4">
        <f t="shared" si="41"/>
        <v>0</v>
      </c>
      <c r="J17" s="4">
        <f t="shared" si="41"/>
        <v>0</v>
      </c>
      <c r="O17">
        <v>0</v>
      </c>
      <c r="P17">
        <f t="shared" si="42"/>
        <v>0</v>
      </c>
      <c r="Q17">
        <f t="shared" ref="Q17:Q18" si="43">P17/1.2</f>
        <v>0</v>
      </c>
      <c r="R17" s="2">
        <v>0</v>
      </c>
      <c r="S17" s="2"/>
    </row>
    <row r="18" spans="1:19">
      <c r="A18" s="4">
        <f t="shared" si="33"/>
        <v>0</v>
      </c>
      <c r="B18" s="4">
        <f t="shared" si="34"/>
        <v>0</v>
      </c>
      <c r="C18" s="4">
        <f t="shared" si="35"/>
        <v>0</v>
      </c>
      <c r="D18" s="4">
        <f t="shared" si="36"/>
        <v>0</v>
      </c>
      <c r="E18" s="5">
        <f t="shared" si="37"/>
        <v>0</v>
      </c>
      <c r="F18" s="4" t="e">
        <f t="shared" si="38"/>
        <v>#DIV/0!</v>
      </c>
      <c r="G18" s="4" t="e">
        <f t="shared" si="39"/>
        <v>#DIV/0!</v>
      </c>
      <c r="H18" s="4" t="e">
        <f t="shared" si="40"/>
        <v>#DIV/0!</v>
      </c>
      <c r="I18" s="4">
        <f t="shared" si="41"/>
        <v>0</v>
      </c>
      <c r="J18" s="4">
        <f t="shared" si="41"/>
        <v>0</v>
      </c>
      <c r="O18">
        <v>0</v>
      </c>
      <c r="P18">
        <f>O18/1.2</f>
        <v>0</v>
      </c>
      <c r="Q18">
        <f t="shared" si="43"/>
        <v>0</v>
      </c>
      <c r="R18" s="2">
        <v>0</v>
      </c>
      <c r="S18" s="2"/>
    </row>
    <row r="19" spans="1:19">
      <c r="A19" s="4">
        <f t="shared" si="33"/>
        <v>0</v>
      </c>
      <c r="B19" s="4">
        <f t="shared" si="34"/>
        <v>0</v>
      </c>
      <c r="C19" s="4">
        <f t="shared" si="35"/>
        <v>0</v>
      </c>
      <c r="D19" s="4">
        <f t="shared" si="36"/>
        <v>0</v>
      </c>
      <c r="E19" s="5">
        <f t="shared" si="37"/>
        <v>0</v>
      </c>
      <c r="F19" s="4" t="e">
        <f t="shared" si="38"/>
        <v>#DIV/0!</v>
      </c>
      <c r="G19" s="4" t="e">
        <f t="shared" si="39"/>
        <v>#DIV/0!</v>
      </c>
      <c r="H19" s="4" t="e">
        <f t="shared" si="40"/>
        <v>#DIV/0!</v>
      </c>
      <c r="I19" s="4">
        <f t="shared" si="41"/>
        <v>0</v>
      </c>
      <c r="J19" s="4">
        <f t="shared" si="41"/>
        <v>0</v>
      </c>
      <c r="O19" s="75">
        <v>0</v>
      </c>
      <c r="P19" s="75">
        <f>O19/1.2</f>
        <v>0</v>
      </c>
      <c r="Q19" s="75">
        <f t="shared" ref="Q19" si="44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zoomScale="70" zoomScaleNormal="70" workbookViewId="0">
      <selection activeCell="J8" sqref="J8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I2" sqref="I2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zoomScale="85" zoomScaleNormal="85" workbookViewId="0">
      <selection activeCell="H6" sqref="H6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2025-02-03T08:22:21Z</dcterms:modified>
</cp:coreProperties>
</file>