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8" i="4" l="1"/>
  <c r="Q15" i="21"/>
  <c r="P6" i="21"/>
  <c r="T15" i="18"/>
  <c r="O9" i="19"/>
  <c r="Q4" i="4" l="1"/>
  <c r="R12" i="13"/>
  <c r="Q3" i="4"/>
  <c r="T6" i="13"/>
  <c r="V40" i="4"/>
  <c r="V36" i="4"/>
  <c r="H31" i="4"/>
  <c r="G30" i="4"/>
  <c r="P17" i="4" l="1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B8" i="4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B3" i="4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<sst xmlns="http://schemas.openxmlformats.org/spreadsheetml/2006/main" count="45" uniqueCount="40">
  <si>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</si>
  <si>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</si>
  <si>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</si>
  <si>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</si>
  <si>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</si>
  <si>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</si>
  <si>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</si>
  <si>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</si>
  <si>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</si>
  <si>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</si>
  <si>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</si>
  <si>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</si>
  <si>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</si>
  <si>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</si>
  <si>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</si>
  <si>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</si>
  <si>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</si>
  <si>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</si>
  <si>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</si>
  <si>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</si>
  <si>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</si>
  <si>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</si>
  <si>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</si>
  <si>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</si>
  <si>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</si>
  <si>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</si>
  <si>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</si>
  <si>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</si>
  <si>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</si>
  <si>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</si>
  <si>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</si>
  <si>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</si>
  <si>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</si>
  <si>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</si>
  <si>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</si>
  <si>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</si>
  <si>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</si>
  <si>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</si>
  <si>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CA</t>
  </si>
  <si>
    <t>Cosmos Bank ( Vile Parle (East) Branch ) - Mrs. Monali Yatish Bhatt And Mr. Yatish Kanak Bhatt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</si>
</sst>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143746</xdr:colOff>
      <xdr:row>27</xdr:row>
      <xdr:rowOff>124534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239746" cy="5077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267588</xdr:colOff>
      <xdr:row>32</xdr:row>
      <xdr:rowOff>19744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363588" cy="49727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17</xdr:col>
      <xdr:colOff>477678</xdr:colOff>
      <xdr:row>36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499"/>
          <a:ext cx="10231278" cy="6848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20</xdr:col>
      <xdr:colOff>382415</xdr:colOff>
      <xdr:row>32</xdr:row>
      <xdr:rowOff>153199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10136015" cy="57253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391175</xdr:colOff>
      <xdr:row>36</xdr:row>
      <xdr:rowOff>57929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4658375" cy="55824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17</xdr:col>
      <xdr:colOff>851</xdr:colOff>
      <xdr:row>29</xdr:row>
      <xdr:rowOff>10271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6096851" cy="53442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11</xdr:col>
      <xdr:colOff>562819</xdr:colOff>
      <xdr:row>29</xdr:row>
      <xdr:rowOff>57876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049219" cy="52013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13</xdr:col>
      <xdr:colOff>96114</xdr:colOff>
      <xdr:row>29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6192114" cy="51727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19904</xdr:colOff>
      <xdr:row>28</xdr:row>
      <xdr:rowOff>143613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115904" cy="52871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zoomScaleNormal="100" workbookViewId="0">
      <selection activeCell="P7" sqref="P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300</v>
      </c>
      <c r="C3" s="4">
        <f t="shared" ref="C3:C8" si="2">B3*1.2</f>
        <v>360</v>
      </c>
      <c r="D3" s="4">
        <f t="shared" ref="D3:D8" si="3">C3*1.2</f>
        <v>432</v>
      </c>
      <c r="E3" s="5">
        <f t="shared" ref="E3:E8" si="4">R3</f>
        <v>6021400</v>
      </c>
      <c r="F3" s="4">
        <f t="shared" ref="F3:F8" si="5">ROUND((E3/B3),0)</f>
        <v>20071</v>
      </c>
      <c r="G3" s="4">
        <f t="shared" ref="G3:G8" si="6">ROUND((E3/C3),0)</f>
        <v>16726</v>
      </c>
      <c r="H3" s="9">
        <f t="shared" ref="H3:H8" si="7">ROUND((E3/D3),0)</f>
        <v>13938</v>
      </c>
      <c r="I3" s="4" t="e">
        <f>#REF!</f>
        <v>#REF!</v>
      </c>
      <c r="J3" s="4">
        <f t="shared" ref="J3:J8" si="8">S3</f>
        <v>0</v>
      </c>
      <c r="O3">
        <v>0</v>
      </c>
      <c r="P3">
        <v>330</v>
      </c>
      <c r="Q3">
        <f>P3/1.1</f>
        <v>300</v>
      </c>
      <c r="R3" s="2">
        <v>6021400</v>
      </c>
    </row>
    <row r="4" spans="1:20" x14ac:dyDescent="0.25">
      <c r="A4" s="4">
        <f t="shared" ref="A4:A6" si="9">N4</f>
        <v>0</v>
      </c>
      <c r="B4" s="4">
        <f t="shared" ref="B4:B6" si="10">Q4</f>
        <v>300</v>
      </c>
      <c r="C4" s="4">
        <f t="shared" ref="C4:C6" si="11">B4*1.2</f>
        <v>360</v>
      </c>
      <c r="D4" s="4">
        <f t="shared" ref="D4:D6" si="12">C4*1.2</f>
        <v>432</v>
      </c>
      <c r="E4" s="5">
        <f t="shared" ref="E4:E6" si="13">R4</f>
        <v>6021400</v>
      </c>
      <c r="F4" s="4">
        <f t="shared" ref="F4:F6" si="14">ROUND((E4/B4),0)</f>
        <v>20071</v>
      </c>
      <c r="G4" s="4">
        <f t="shared" ref="G4:G6" si="15">ROUND((E4/C4),0)</f>
        <v>16726</v>
      </c>
      <c r="H4" s="9">
        <f t="shared" ref="H4:H6" si="16">ROUND((E4/D4),0)</f>
        <v>13938</v>
      </c>
      <c r="I4" s="4" t="e">
        <f>#REF!</f>
        <v>#REF!</v>
      </c>
      <c r="J4" s="4">
        <f t="shared" ref="J4:J6" si="17">S4</f>
        <v>0</v>
      </c>
      <c r="O4">
        <v>0</v>
      </c>
      <c r="P4">
        <v>330</v>
      </c>
      <c r="Q4">
        <f>P4/1.1</f>
        <v>300</v>
      </c>
      <c r="R4" s="2">
        <v>6021400</v>
      </c>
    </row>
    <row r="5" spans="1:20" x14ac:dyDescent="0.25">
      <c r="A5" s="4">
        <f t="shared" si="9"/>
        <v>0</v>
      </c>
      <c r="B5" s="4">
        <f t="shared" si="10"/>
        <v>529</v>
      </c>
      <c r="C5" s="4">
        <f t="shared" si="11"/>
        <v>634.79999999999995</v>
      </c>
      <c r="D5" s="4">
        <f t="shared" si="12"/>
        <v>761.75999999999988</v>
      </c>
      <c r="E5" s="5">
        <f t="shared" si="13"/>
        <v>11004600</v>
      </c>
      <c r="F5" s="4">
        <f t="shared" si="14"/>
        <v>20803</v>
      </c>
      <c r="G5" s="4">
        <f t="shared" si="15"/>
        <v>17336</v>
      </c>
      <c r="H5" s="9">
        <f t="shared" si="16"/>
        <v>14446</v>
      </c>
      <c r="I5" s="4" t="e">
        <f>#REF!</f>
        <v>#REF!</v>
      </c>
      <c r="J5" s="4">
        <f t="shared" si="17"/>
        <v>0</v>
      </c>
      <c r="O5">
        <v>0</v>
      </c>
      <c r="P5">
        <f t="shared" ref="P5:P6" si="18">O5/1.2</f>
        <v>0</v>
      </c>
      <c r="Q5">
        <v>529</v>
      </c>
      <c r="R5" s="2">
        <v>11004600</v>
      </c>
    </row>
    <row r="6" spans="1:20" s="51" customFormat="1" x14ac:dyDescent="0.25">
      <c r="A6" s="49">
        <f t="shared" si="9"/>
        <v>0</v>
      </c>
      <c r="B6" s="49">
        <f t="shared" si="10"/>
        <v>529</v>
      </c>
      <c r="C6" s="49">
        <f t="shared" si="11"/>
        <v>634.79999999999995</v>
      </c>
      <c r="D6" s="49">
        <f t="shared" si="12"/>
        <v>761.75999999999988</v>
      </c>
      <c r="E6" s="50">
        <f t="shared" si="13"/>
        <v>11436600</v>
      </c>
      <c r="F6" s="49">
        <f t="shared" si="14"/>
        <v>21619</v>
      </c>
      <c r="G6" s="49">
        <f t="shared" si="15"/>
        <v>18016</v>
      </c>
      <c r="H6" s="49">
        <f t="shared" si="16"/>
        <v>15013</v>
      </c>
      <c r="I6" s="49" t="e">
        <f>#REF!</f>
        <v>#REF!</v>
      </c>
      <c r="J6" s="49">
        <f t="shared" si="17"/>
        <v>0</v>
      </c>
      <c r="O6" s="51">
        <v>0</v>
      </c>
      <c r="P6" s="51">
        <f t="shared" si="18"/>
        <v>0</v>
      </c>
      <c r="Q6" s="51">
        <v>529</v>
      </c>
      <c r="R6" s="52">
        <v>11436600</v>
      </c>
    </row>
    <row r="7" spans="1:20" x14ac:dyDescent="0.25">
      <c r="A7" s="4">
        <f t="shared" si="0"/>
        <v>0</v>
      </c>
      <c r="B7" s="4">
        <f t="shared" si="1"/>
        <v>529</v>
      </c>
      <c r="C7" s="4">
        <f t="shared" si="2"/>
        <v>634.79999999999995</v>
      </c>
      <c r="D7" s="4">
        <f t="shared" si="3"/>
        <v>761.75999999999988</v>
      </c>
      <c r="E7" s="5">
        <f t="shared" si="4"/>
        <v>11436600</v>
      </c>
      <c r="F7" s="4">
        <f t="shared" si="5"/>
        <v>21619</v>
      </c>
      <c r="G7" s="4">
        <f t="shared" si="6"/>
        <v>18016</v>
      </c>
      <c r="H7" s="9">
        <f t="shared" si="7"/>
        <v>15013</v>
      </c>
      <c r="I7" s="4" t="e">
        <f>#REF!</f>
        <v>#REF!</v>
      </c>
      <c r="J7" s="4">
        <f t="shared" si="8"/>
        <v>0</v>
      </c>
      <c r="O7">
        <v>0</v>
      </c>
      <c r="P7">
        <f t="shared" ref="P7:P8" si="19">O7/1.2</f>
        <v>0</v>
      </c>
      <c r="Q7">
        <v>529</v>
      </c>
      <c r="R7" s="2">
        <v>11436600</v>
      </c>
    </row>
    <row r="8" spans="1:20" s="51" customFormat="1" x14ac:dyDescent="0.25">
      <c r="A8" s="49">
        <f t="shared" si="0"/>
        <v>0</v>
      </c>
      <c r="B8" s="49">
        <f t="shared" si="1"/>
        <v>665.45454545454538</v>
      </c>
      <c r="C8" s="49">
        <f t="shared" si="2"/>
        <v>798.54545454545439</v>
      </c>
      <c r="D8" s="49">
        <f t="shared" si="3"/>
        <v>958.25454545454522</v>
      </c>
      <c r="E8" s="50">
        <f t="shared" si="4"/>
        <v>13916000</v>
      </c>
      <c r="F8" s="49">
        <f t="shared" si="5"/>
        <v>20912</v>
      </c>
      <c r="G8" s="49">
        <f t="shared" si="6"/>
        <v>17427</v>
      </c>
      <c r="H8" s="49">
        <f t="shared" si="7"/>
        <v>14522</v>
      </c>
      <c r="I8" s="49" t="e">
        <f>#REF!</f>
        <v>#REF!</v>
      </c>
      <c r="J8" s="49">
        <f t="shared" si="8"/>
        <v>0</v>
      </c>
      <c r="O8" s="51">
        <v>0</v>
      </c>
      <c r="P8" s="51">
        <v>732</v>
      </c>
      <c r="Q8" s="51">
        <f>P8/1.1</f>
        <v>665.45454545454538</v>
      </c>
      <c r="R8" s="52">
        <v>13916000</v>
      </c>
    </row>
    <row r="9" spans="1:20" x14ac:dyDescent="0.25">
      <c r="A9" s="4">
        <f t="shared" ref="A9:A11" si="20">N9</f>
        <v>0</v>
      </c>
      <c r="B9" s="4">
        <f t="shared" ref="B9:B11" si="21">Q9</f>
        <v>0</v>
      </c>
      <c r="C9" s="4">
        <f t="shared" ref="C9:C11" si="22">B9*1.2</f>
        <v>0</v>
      </c>
      <c r="D9" s="4">
        <f t="shared" ref="D9:D11" si="23">C9*1.2</f>
        <v>0</v>
      </c>
      <c r="E9" s="5">
        <f t="shared" ref="E9:E11" si="24">R9</f>
        <v>0</v>
      </c>
      <c r="F9" s="4" t="e">
        <f t="shared" ref="F9:F11" si="25">ROUND((E9/B9),0)</f>
        <v>#DIV/0!</v>
      </c>
      <c r="G9" s="4" t="e">
        <f t="shared" ref="G9:G11" si="26">ROUND((E9/C9),0)</f>
        <v>#DIV/0!</v>
      </c>
      <c r="H9" s="9" t="e">
        <f t="shared" ref="H9:H11" si="27">ROUND((E9/D9),0)</f>
        <v>#DIV/0!</v>
      </c>
      <c r="I9" s="4" t="e">
        <f>#REF!</f>
        <v>#REF!</v>
      </c>
      <c r="J9" s="4">
        <f t="shared" ref="J9:J11" si="28">S9</f>
        <v>0</v>
      </c>
      <c r="O9">
        <v>0</v>
      </c>
      <c r="P9">
        <f t="shared" ref="P9:Q11" si="29">O9/1.2</f>
        <v>0</v>
      </c>
      <c r="Q9">
        <f t="shared" si="29"/>
        <v>0</v>
      </c>
      <c r="R9" s="2">
        <v>0</v>
      </c>
    </row>
    <row r="10" spans="1:20" x14ac:dyDescent="0.25">
      <c r="A10" s="4">
        <f t="shared" si="20"/>
        <v>0</v>
      </c>
      <c r="B10" s="4">
        <f t="shared" si="21"/>
        <v>0</v>
      </c>
      <c r="C10" s="4">
        <f t="shared" si="22"/>
        <v>0</v>
      </c>
      <c r="D10" s="4">
        <f t="shared" si="23"/>
        <v>0</v>
      </c>
      <c r="E10" s="5">
        <f t="shared" si="24"/>
        <v>0</v>
      </c>
      <c r="F10" s="4" t="e">
        <f t="shared" si="25"/>
        <v>#DIV/0!</v>
      </c>
      <c r="G10" s="4" t="e">
        <f t="shared" si="26"/>
        <v>#DIV/0!</v>
      </c>
      <c r="H10" s="9" t="e">
        <f t="shared" si="27"/>
        <v>#DIV/0!</v>
      </c>
      <c r="I10" s="4" t="e">
        <f>#REF!</f>
        <v>#REF!</v>
      </c>
      <c r="J10" s="4">
        <f t="shared" si="28"/>
        <v>0</v>
      </c>
      <c r="O10">
        <v>0</v>
      </c>
      <c r="P10">
        <f t="shared" si="29"/>
        <v>0</v>
      </c>
      <c r="Q10">
        <f t="shared" si="29"/>
        <v>0</v>
      </c>
      <c r="R10" s="2">
        <v>0</v>
      </c>
    </row>
    <row r="11" spans="1:20" x14ac:dyDescent="0.25">
      <c r="A11" s="4">
        <f t="shared" si="20"/>
        <v>0</v>
      </c>
      <c r="B11" s="4">
        <f t="shared" si="21"/>
        <v>0</v>
      </c>
      <c r="C11" s="4">
        <f t="shared" si="22"/>
        <v>0</v>
      </c>
      <c r="D11" s="4">
        <f t="shared" si="23"/>
        <v>0</v>
      </c>
      <c r="E11" s="5">
        <f t="shared" si="24"/>
        <v>0</v>
      </c>
      <c r="F11" s="9" t="e">
        <f t="shared" si="25"/>
        <v>#DIV/0!</v>
      </c>
      <c r="G11" s="9" t="e">
        <f t="shared" si="26"/>
        <v>#DIV/0!</v>
      </c>
      <c r="H11" s="9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</row>
    <row r="12" spans="1:20" ht="36.75" customHeight="1" x14ac:dyDescent="0.25">
      <c r="A12" s="47" t="s">
        <v>36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s="51" customFormat="1" ht="14.25" customHeight="1" x14ac:dyDescent="0.25">
      <c r="A13" s="49">
        <f t="shared" ref="A13:A25" si="30">N13</f>
        <v>0</v>
      </c>
      <c r="B13" s="49">
        <f t="shared" ref="B13:B25" si="31">Q13</f>
        <v>241</v>
      </c>
      <c r="C13" s="49">
        <f t="shared" ref="C13:C25" si="32">B13*1.2</f>
        <v>289.2</v>
      </c>
      <c r="D13" s="49">
        <f t="shared" ref="D13:D25" si="33">C13*1.2</f>
        <v>347.03999999999996</v>
      </c>
      <c r="E13" s="50">
        <f t="shared" ref="E13:E25" si="34">R13</f>
        <v>6645000</v>
      </c>
      <c r="F13" s="49">
        <f t="shared" ref="F13:F25" si="35">ROUND((E13/B13),0)</f>
        <v>27573</v>
      </c>
      <c r="G13" s="49">
        <f t="shared" ref="G13:G25" si="36">ROUND((E13/C13),0)</f>
        <v>22977</v>
      </c>
      <c r="H13" s="49">
        <f t="shared" ref="H13:H25" si="37">ROUND((E13/D13),0)</f>
        <v>19148</v>
      </c>
      <c r="I13" s="49" t="e">
        <f>#REF!</f>
        <v>#REF!</v>
      </c>
      <c r="J13" s="49">
        <f t="shared" ref="J13:J25" si="38">S13</f>
        <v>0</v>
      </c>
      <c r="O13" s="51">
        <v>0</v>
      </c>
      <c r="P13" s="51">
        <f t="shared" ref="P13:Q25" si="39">O13/1.2</f>
        <v>0</v>
      </c>
      <c r="Q13" s="51">
        <v>241</v>
      </c>
      <c r="R13" s="52">
        <v>6645000</v>
      </c>
    </row>
    <row r="14" spans="1:20" ht="14.25" customHeight="1" x14ac:dyDescent="0.25">
      <c r="A14" s="4">
        <f t="shared" ref="A14:A17" si="40">N14</f>
        <v>0</v>
      </c>
      <c r="B14" s="4">
        <f t="shared" ref="B14:B17" si="41">Q14</f>
        <v>241</v>
      </c>
      <c r="C14" s="4">
        <f t="shared" ref="C14:C17" si="42">B14*1.2</f>
        <v>289.2</v>
      </c>
      <c r="D14" s="4">
        <f t="shared" ref="D14:D17" si="43">C14*1.2</f>
        <v>347.03999999999996</v>
      </c>
      <c r="E14" s="5">
        <f t="shared" ref="E14:E17" si="44">R14</f>
        <v>5423000</v>
      </c>
      <c r="F14" s="9">
        <f t="shared" ref="F14:F17" si="45">ROUND((E14/B14),0)</f>
        <v>22502</v>
      </c>
      <c r="G14" s="9">
        <f t="shared" ref="G14:G17" si="46">ROUND((E14/C14),0)</f>
        <v>18752</v>
      </c>
      <c r="H14" s="9">
        <f t="shared" ref="H14:H17" si="47">ROUND((E14/D14),0)</f>
        <v>15626</v>
      </c>
      <c r="I14" s="4" t="e">
        <f>#REF!</f>
        <v>#REF!</v>
      </c>
      <c r="J14" s="4">
        <f t="shared" ref="J14:J17" si="48">S14</f>
        <v>0</v>
      </c>
      <c r="O14">
        <v>0</v>
      </c>
      <c r="P14">
        <f t="shared" ref="P14:P17" si="49">O14/1.2</f>
        <v>0</v>
      </c>
      <c r="Q14">
        <v>241</v>
      </c>
      <c r="R14" s="2">
        <v>5423000</v>
      </c>
    </row>
    <row r="15" spans="1:20" s="51" customFormat="1" ht="14.25" customHeight="1" x14ac:dyDescent="0.25">
      <c r="A15" s="49">
        <f t="shared" si="40"/>
        <v>0</v>
      </c>
      <c r="B15" s="49">
        <f t="shared" si="41"/>
        <v>241</v>
      </c>
      <c r="C15" s="49">
        <f t="shared" si="42"/>
        <v>289.2</v>
      </c>
      <c r="D15" s="49">
        <f t="shared" si="43"/>
        <v>347.03999999999996</v>
      </c>
      <c r="E15" s="50">
        <f t="shared" si="44"/>
        <v>6627000</v>
      </c>
      <c r="F15" s="49">
        <f t="shared" si="45"/>
        <v>27498</v>
      </c>
      <c r="G15" s="49">
        <f t="shared" si="46"/>
        <v>22915</v>
      </c>
      <c r="H15" s="49">
        <f t="shared" si="47"/>
        <v>19096</v>
      </c>
      <c r="I15" s="49" t="e">
        <f>#REF!</f>
        <v>#REF!</v>
      </c>
      <c r="J15" s="49">
        <f t="shared" si="48"/>
        <v>0</v>
      </c>
      <c r="O15" s="51">
        <v>0</v>
      </c>
      <c r="P15" s="51">
        <f t="shared" si="49"/>
        <v>0</v>
      </c>
      <c r="Q15" s="51">
        <v>241</v>
      </c>
      <c r="R15" s="52">
        <v>6627000</v>
      </c>
    </row>
    <row r="16" spans="1:20" ht="14.25" customHeight="1" x14ac:dyDescent="0.25">
      <c r="A16" s="4">
        <f t="shared" si="40"/>
        <v>0</v>
      </c>
      <c r="B16" s="4">
        <f t="shared" si="41"/>
        <v>0</v>
      </c>
      <c r="C16" s="4">
        <f t="shared" si="42"/>
        <v>0</v>
      </c>
      <c r="D16" s="4">
        <f t="shared" si="43"/>
        <v>0</v>
      </c>
      <c r="E16" s="5">
        <f t="shared" si="44"/>
        <v>0</v>
      </c>
      <c r="F16" s="9" t="e">
        <f t="shared" si="45"/>
        <v>#DIV/0!</v>
      </c>
      <c r="G16" s="9" t="e">
        <f t="shared" si="46"/>
        <v>#DIV/0!</v>
      </c>
      <c r="H16" s="9" t="e">
        <f t="shared" si="47"/>
        <v>#DIV/0!</v>
      </c>
      <c r="I16" s="4" t="e">
        <f>#REF!</f>
        <v>#REF!</v>
      </c>
      <c r="J16" s="4">
        <f t="shared" si="48"/>
        <v>0</v>
      </c>
      <c r="O16">
        <v>0</v>
      </c>
      <c r="P16">
        <f t="shared" si="49"/>
        <v>0</v>
      </c>
      <c r="Q16">
        <f t="shared" ref="Q16:Q17" si="50">P16/1.2</f>
        <v>0</v>
      </c>
      <c r="R16" s="2">
        <v>0</v>
      </c>
    </row>
    <row r="17" spans="1:25" ht="14.25" customHeight="1" x14ac:dyDescent="0.25">
      <c r="A17" s="4">
        <f t="shared" si="40"/>
        <v>0</v>
      </c>
      <c r="B17" s="4">
        <f t="shared" si="41"/>
        <v>0</v>
      </c>
      <c r="C17" s="4">
        <f t="shared" si="42"/>
        <v>0</v>
      </c>
      <c r="D17" s="4">
        <f t="shared" si="43"/>
        <v>0</v>
      </c>
      <c r="E17" s="5">
        <f t="shared" si="44"/>
        <v>0</v>
      </c>
      <c r="F17" s="9" t="e">
        <f t="shared" si="45"/>
        <v>#DIV/0!</v>
      </c>
      <c r="G17" s="9" t="e">
        <f t="shared" si="46"/>
        <v>#DIV/0!</v>
      </c>
      <c r="H17" s="9" t="e">
        <f t="shared" si="47"/>
        <v>#DIV/0!</v>
      </c>
      <c r="I17" s="4" t="e">
        <f>#REF!</f>
        <v>#REF!</v>
      </c>
      <c r="J17" s="4">
        <f t="shared" si="48"/>
        <v>0</v>
      </c>
      <c r="O17">
        <v>0</v>
      </c>
      <c r="P17">
        <f t="shared" si="49"/>
        <v>0</v>
      </c>
      <c r="Q17">
        <f t="shared" si="50"/>
        <v>0</v>
      </c>
      <c r="R17" s="2">
        <v>0</v>
      </c>
    </row>
    <row r="18" spans="1:25" ht="14.25" customHeight="1" x14ac:dyDescent="0.25">
      <c r="A18" s="4">
        <f t="shared" si="30"/>
        <v>0</v>
      </c>
      <c r="B18" s="4">
        <f t="shared" si="31"/>
        <v>0</v>
      </c>
      <c r="C18" s="4">
        <f t="shared" si="32"/>
        <v>0</v>
      </c>
      <c r="D18" s="4">
        <f t="shared" si="33"/>
        <v>0</v>
      </c>
      <c r="E18" s="5">
        <f t="shared" si="34"/>
        <v>0</v>
      </c>
      <c r="F18" s="9" t="e">
        <f t="shared" si="35"/>
        <v>#DIV/0!</v>
      </c>
      <c r="G18" s="9" t="e">
        <f t="shared" si="36"/>
        <v>#DIV/0!</v>
      </c>
      <c r="H18" s="9" t="e">
        <f t="shared" si="37"/>
        <v>#DIV/0!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f t="shared" si="39"/>
        <v>0</v>
      </c>
      <c r="R18" s="2">
        <v>0</v>
      </c>
    </row>
    <row r="19" spans="1:25" ht="14.25" customHeight="1" x14ac:dyDescent="0.25">
      <c r="A19" s="4">
        <f t="shared" si="30"/>
        <v>0</v>
      </c>
      <c r="B19" s="4">
        <f t="shared" si="31"/>
        <v>0</v>
      </c>
      <c r="C19" s="4">
        <f t="shared" si="32"/>
        <v>0</v>
      </c>
      <c r="D19" s="4">
        <f t="shared" si="33"/>
        <v>0</v>
      </c>
      <c r="E19" s="5">
        <f t="shared" si="34"/>
        <v>0</v>
      </c>
      <c r="F19" s="9" t="e">
        <f t="shared" si="35"/>
        <v>#DIV/0!</v>
      </c>
      <c r="G19" s="9" t="e">
        <f t="shared" si="36"/>
        <v>#DIV/0!</v>
      </c>
      <c r="H19" s="9" t="e">
        <f t="shared" si="37"/>
        <v>#DIV/0!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f t="shared" si="39"/>
        <v>0</v>
      </c>
      <c r="R19" s="2">
        <v>0</v>
      </c>
    </row>
    <row r="20" spans="1:25" ht="14.25" customHeight="1" x14ac:dyDescent="0.25">
      <c r="A20" s="4">
        <f t="shared" si="30"/>
        <v>0</v>
      </c>
      <c r="B20" s="4">
        <f t="shared" si="31"/>
        <v>0</v>
      </c>
      <c r="C20" s="4">
        <f t="shared" si="32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5" ht="14.25" customHeight="1" x14ac:dyDescent="0.25">
      <c r="A21" s="4">
        <f t="shared" si="30"/>
        <v>0</v>
      </c>
      <c r="B21" s="4">
        <f t="shared" si="31"/>
        <v>0</v>
      </c>
      <c r="C21" s="4">
        <f t="shared" si="32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5" ht="14.25" customHeight="1" x14ac:dyDescent="0.25">
      <c r="A22" s="4">
        <f t="shared" si="30"/>
        <v>0</v>
      </c>
      <c r="B22" s="4">
        <f t="shared" si="31"/>
        <v>0</v>
      </c>
      <c r="C22" s="4">
        <f t="shared" si="32"/>
        <v>0</v>
      </c>
      <c r="D22" s="4">
        <f t="shared" si="33"/>
        <v>0</v>
      </c>
      <c r="E22" s="5">
        <f t="shared" si="34"/>
        <v>0</v>
      </c>
      <c r="F22" s="9" t="e">
        <f t="shared" si="35"/>
        <v>#DIV/0!</v>
      </c>
      <c r="G22" s="9" t="e">
        <f t="shared" si="36"/>
        <v>#DIV/0!</v>
      </c>
      <c r="H22" s="9" t="e">
        <f t="shared" si="37"/>
        <v>#DIV/0!</v>
      </c>
      <c r="I22" s="4" t="e">
        <f>#REF!</f>
        <v>#REF!</v>
      </c>
      <c r="J22" s="4">
        <f t="shared" si="38"/>
        <v>0</v>
      </c>
      <c r="O22">
        <v>0</v>
      </c>
      <c r="P22">
        <f t="shared" si="39"/>
        <v>0</v>
      </c>
      <c r="Q22">
        <f t="shared" si="39"/>
        <v>0</v>
      </c>
      <c r="R22" s="2">
        <v>0</v>
      </c>
    </row>
    <row r="23" spans="1:25" ht="14.25" customHeight="1" x14ac:dyDescent="0.25">
      <c r="A23" s="4">
        <f t="shared" si="30"/>
        <v>0</v>
      </c>
      <c r="B23" s="4">
        <f t="shared" si="31"/>
        <v>0</v>
      </c>
      <c r="C23" s="4">
        <f t="shared" si="32"/>
        <v>0</v>
      </c>
      <c r="D23" s="4">
        <f t="shared" si="33"/>
        <v>0</v>
      </c>
      <c r="E23" s="5">
        <f t="shared" si="34"/>
        <v>0</v>
      </c>
      <c r="F23" s="9" t="e">
        <f t="shared" si="35"/>
        <v>#DIV/0!</v>
      </c>
      <c r="G23" s="9" t="e">
        <f t="shared" si="36"/>
        <v>#DIV/0!</v>
      </c>
      <c r="H23" s="9" t="e">
        <f t="shared" si="37"/>
        <v>#DIV/0!</v>
      </c>
      <c r="I23" s="4" t="e">
        <f>#REF!</f>
        <v>#REF!</v>
      </c>
      <c r="J23" s="4">
        <f t="shared" si="38"/>
        <v>0</v>
      </c>
      <c r="O23">
        <v>0</v>
      </c>
      <c r="P23">
        <f t="shared" si="39"/>
        <v>0</v>
      </c>
      <c r="Q23">
        <f t="shared" si="39"/>
        <v>0</v>
      </c>
      <c r="R23" s="2">
        <v>0</v>
      </c>
    </row>
    <row r="24" spans="1:25" ht="14.25" customHeight="1" x14ac:dyDescent="0.25">
      <c r="A24" s="4">
        <f t="shared" si="30"/>
        <v>0</v>
      </c>
      <c r="B24" s="4">
        <f t="shared" si="31"/>
        <v>0</v>
      </c>
      <c r="C24" s="4">
        <f t="shared" si="32"/>
        <v>0</v>
      </c>
      <c r="D24" s="4">
        <f t="shared" si="33"/>
        <v>0</v>
      </c>
      <c r="E24" s="5">
        <f t="shared" si="34"/>
        <v>0</v>
      </c>
      <c r="F24" s="9" t="e">
        <f t="shared" si="35"/>
        <v>#DIV/0!</v>
      </c>
      <c r="G24" s="9" t="e">
        <f t="shared" si="36"/>
        <v>#DIV/0!</v>
      </c>
      <c r="H24" s="9" t="e">
        <f t="shared" si="37"/>
        <v>#DIV/0!</v>
      </c>
      <c r="I24" s="4" t="e">
        <f>#REF!</f>
        <v>#REF!</v>
      </c>
      <c r="J24" s="4">
        <f t="shared" si="38"/>
        <v>0</v>
      </c>
      <c r="O24">
        <v>0</v>
      </c>
      <c r="P24">
        <f t="shared" si="39"/>
        <v>0</v>
      </c>
      <c r="Q24">
        <f t="shared" si="39"/>
        <v>0</v>
      </c>
      <c r="R24" s="2">
        <v>0</v>
      </c>
    </row>
    <row r="25" spans="1:25" x14ac:dyDescent="0.25">
      <c r="A25" s="4">
        <f t="shared" si="30"/>
        <v>0</v>
      </c>
      <c r="B25" s="4">
        <f t="shared" si="31"/>
        <v>0</v>
      </c>
      <c r="C25" s="4">
        <f t="shared" si="32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4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E30" t="s">
        <v>37</v>
      </c>
      <c r="F30">
        <v>27.95</v>
      </c>
      <c r="G30">
        <f>F30*10.764</f>
        <v>300.85379999999998</v>
      </c>
      <c r="H30">
        <v>300</v>
      </c>
      <c r="I30" s="4"/>
      <c r="J30" s="4"/>
      <c r="R30" s="2"/>
      <c r="X30" s="7"/>
      <c r="Y30" s="7"/>
    </row>
    <row r="31" spans="1:25" ht="14.25" customHeight="1" x14ac:dyDescent="0.3">
      <c r="F31"/>
      <c r="H31">
        <f>H30*1.1</f>
        <v>330</v>
      </c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7:25" ht="16.5" x14ac:dyDescent="0.3">
      <c r="S33" s="10"/>
      <c r="T33" s="10"/>
      <c r="U33" s="34" t="s">
        <v>22</v>
      </c>
      <c r="V33" s="35">
        <v>2023</v>
      </c>
      <c r="W33" s="33" t="s">
        <v>23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24</v>
      </c>
      <c r="V34" s="35">
        <f>V32-V33</f>
        <v>2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-58</v>
      </c>
      <c r="W35" s="33"/>
      <c r="X35" s="26"/>
      <c r="Y35" s="7"/>
    </row>
    <row r="36" spans="7:25" ht="16.5" x14ac:dyDescent="0.3">
      <c r="S36" s="10"/>
      <c r="T36" s="10"/>
      <c r="U36" s="37" t="s">
        <v>25</v>
      </c>
      <c r="V36" s="38">
        <f>330*2800</f>
        <v>924000</v>
      </c>
      <c r="W36" s="33"/>
      <c r="X36" s="26"/>
      <c r="Y36" s="7"/>
    </row>
    <row r="37" spans="7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7:25" ht="39" customHeight="1" x14ac:dyDescent="0.3">
      <c r="P38" s="48" t="s">
        <v>39</v>
      </c>
      <c r="Q38" s="48"/>
      <c r="R38" s="48"/>
      <c r="S38" s="48"/>
      <c r="U38" s="37"/>
      <c r="V38" s="35"/>
      <c r="W38" s="33"/>
      <c r="X38" s="26"/>
      <c r="Y38" s="7"/>
    </row>
    <row r="39" spans="7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V39*0/60</f>
        <v>0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38</v>
      </c>
      <c r="V43" s="41">
        <v>300</v>
      </c>
      <c r="W43" s="33"/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35">
        <v>25000</v>
      </c>
      <c r="W44" s="33"/>
      <c r="X44" s="18"/>
      <c r="Y44" s="7"/>
    </row>
    <row r="45" spans="7:25" ht="16.5" x14ac:dyDescent="0.3">
      <c r="S45" s="10"/>
      <c r="T45" s="10"/>
      <c r="U45" s="37" t="s">
        <v>30</v>
      </c>
      <c r="V45" s="38">
        <f>V44*V43</f>
        <v>7500000</v>
      </c>
      <c r="W45" s="33"/>
      <c r="X45" s="26"/>
      <c r="Y45" s="7"/>
    </row>
    <row r="46" spans="7:25" ht="16.5" x14ac:dyDescent="0.3">
      <c r="S46" s="10"/>
      <c r="T46" s="10"/>
      <c r="U46" s="42" t="s">
        <v>31</v>
      </c>
      <c r="V46" s="43">
        <f>V45-V42</f>
        <v>7500000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32</v>
      </c>
      <c r="V47" s="43">
        <f>V46*0.9</f>
        <v>6750000</v>
      </c>
      <c r="W47" s="33"/>
      <c r="X47" s="28"/>
      <c r="Y47" s="7"/>
    </row>
    <row r="48" spans="7:25" ht="16.5" x14ac:dyDescent="0.3">
      <c r="S48" s="11"/>
      <c r="T48" s="10"/>
      <c r="U48" s="42" t="s">
        <v>33</v>
      </c>
      <c r="V48" s="45">
        <f>V46*0.8</f>
        <v>6000000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15625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6:Q15"/>
  <sheetViews>
    <sheetView topLeftCell="A7" zoomScaleNormal="100" workbookViewId="0">
      <selection activeCell="Q12" sqref="Q12:Q15"/>
    </sheetView>
  </sheetViews>
  <sheetFormatPr defaultRowHeight="15" x14ac:dyDescent="0.25"/>
  <cols>
    <col min="17" max="17" width="30.42578125" customWidth="1"/>
  </cols>
  <sheetData>
    <row r="6" spans="15:17" x14ac:dyDescent="0.25">
      <c r="O6">
        <v>68.02</v>
      </c>
      <c r="P6">
        <f>O6*10.764</f>
        <v>732.16727999999989</v>
      </c>
    </row>
    <row r="12" spans="15:17" x14ac:dyDescent="0.25">
      <c r="Q12">
        <v>13100000</v>
      </c>
    </row>
    <row r="13" spans="15:17" x14ac:dyDescent="0.25">
      <c r="Q13">
        <v>786000</v>
      </c>
    </row>
    <row r="14" spans="15:17" x14ac:dyDescent="0.25">
      <c r="Q14">
        <v>30000</v>
      </c>
    </row>
    <row r="15" spans="15:17" x14ac:dyDescent="0.25">
      <c r="Q15">
        <f>SUM(Q12:Q14)</f>
        <v>13916000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6:T44"/>
  <sheetViews>
    <sheetView topLeftCell="D4" zoomScaleNormal="100" workbookViewId="0">
      <selection activeCell="P14" sqref="P14"/>
    </sheetView>
  </sheetViews>
  <sheetFormatPr defaultRowHeight="15" x14ac:dyDescent="0.25"/>
  <cols>
    <col min="18" max="18" width="20.7109375" customWidth="1"/>
  </cols>
  <sheetData>
    <row r="6" spans="18:20" x14ac:dyDescent="0.25">
      <c r="S6">
        <v>30.74</v>
      </c>
      <c r="T6">
        <f>S6*10.764</f>
        <v>330.88535999999999</v>
      </c>
    </row>
    <row r="9" spans="18:20" x14ac:dyDescent="0.25">
      <c r="R9">
        <v>5652000</v>
      </c>
    </row>
    <row r="10" spans="18:20" x14ac:dyDescent="0.25">
      <c r="R10">
        <v>339400</v>
      </c>
    </row>
    <row r="11" spans="18:20" x14ac:dyDescent="0.25">
      <c r="R11">
        <v>30000</v>
      </c>
    </row>
    <row r="12" spans="18:20" x14ac:dyDescent="0.25">
      <c r="R12">
        <f>SUM(R9:R11)</f>
        <v>6021400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E7" sqref="E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15"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C1" zoomScaleNormal="100" workbookViewId="0">
      <selection activeCell="E2" sqref="E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12:T15"/>
  <sheetViews>
    <sheetView topLeftCell="F4" zoomScaleNormal="100" workbookViewId="0">
      <selection activeCell="T12" sqref="T12:T15"/>
    </sheetView>
  </sheetViews>
  <sheetFormatPr defaultRowHeight="15" x14ac:dyDescent="0.25"/>
  <cols>
    <col min="20" max="20" width="14.42578125" customWidth="1"/>
  </cols>
  <sheetData>
    <row r="12" spans="20:20" x14ac:dyDescent="0.25">
      <c r="T12">
        <v>10800000</v>
      </c>
    </row>
    <row r="13" spans="20:20" x14ac:dyDescent="0.25">
      <c r="T13">
        <v>174600</v>
      </c>
    </row>
    <row r="14" spans="20:20" x14ac:dyDescent="0.25">
      <c r="T14">
        <v>30000</v>
      </c>
    </row>
    <row r="15" spans="20:20" x14ac:dyDescent="0.25">
      <c r="T15">
        <f>SUM(T12:T14)</f>
        <v>11004600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topLeftCell="A4" workbookViewId="0">
      <selection activeCell="O6" sqref="O6:O9"/>
    </sheetView>
  </sheetViews>
  <sheetFormatPr defaultRowHeight="15" x14ac:dyDescent="0.25"/>
  <cols>
    <col min="15" max="15" width="19.7109375" customWidth="1"/>
  </cols>
  <sheetData>
    <row r="1" spans="1:15" x14ac:dyDescent="0.25">
      <c r="A1" s="6"/>
    </row>
    <row r="6" spans="1:15" x14ac:dyDescent="0.25">
      <c r="O6">
        <v>11200000</v>
      </c>
    </row>
    <row r="7" spans="1:15" x14ac:dyDescent="0.25">
      <c r="O7">
        <v>206600</v>
      </c>
    </row>
    <row r="8" spans="1:15" x14ac:dyDescent="0.25">
      <c r="O8">
        <v>30000</v>
      </c>
    </row>
    <row r="9" spans="1:15" x14ac:dyDescent="0.25">
      <c r="O9">
        <f>SUM(O6:O8)</f>
        <v>11436600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2025-02-04T10:38:54Z</dcterms:modified>
</cp:coreProperties>
</file>