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Bhayander (W)\SONIA SANJAYKUMAR BIRLA\"/>
    </mc:Choice>
  </mc:AlternateContent>
  <xr:revisionPtr revIDLastSave="0" documentId="13_ncr:1_{AA1D3657-AC0C-4108-9B29-D7E3112A2BEB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W8" i="4"/>
  <c r="V8" i="4"/>
  <c r="V26" i="4" l="1"/>
  <c r="W9" i="4"/>
  <c r="R45" i="4" l="1"/>
  <c r="R40" i="4"/>
  <c r="R35" i="4"/>
  <c r="R44" i="4"/>
  <c r="R43" i="4"/>
  <c r="R42" i="4"/>
  <c r="R41" i="4"/>
  <c r="R39" i="4"/>
  <c r="R38" i="4"/>
  <c r="R37" i="4"/>
  <c r="R36" i="4"/>
  <c r="R34" i="4"/>
  <c r="R33" i="4"/>
  <c r="R32" i="4"/>
  <c r="R31" i="4"/>
  <c r="R30" i="4"/>
  <c r="R29" i="4"/>
  <c r="R28" i="4"/>
  <c r="R27" i="4"/>
  <c r="R26" i="4"/>
  <c r="R25" i="4"/>
  <c r="R24" i="4"/>
  <c r="R9" i="4"/>
  <c r="P9" i="4"/>
  <c r="R8" i="4"/>
  <c r="P8" i="4"/>
  <c r="R7" i="4"/>
  <c r="P7" i="4"/>
  <c r="R6" i="4"/>
  <c r="R5" i="4"/>
  <c r="P5" i="4"/>
  <c r="H21" i="4"/>
  <c r="I19" i="4"/>
  <c r="H30" i="4"/>
  <c r="Q12" i="4" l="1"/>
  <c r="P12" i="4"/>
  <c r="P11" i="4"/>
  <c r="Q11" i="4" s="1"/>
  <c r="Q9" i="4"/>
  <c r="Q8" i="4"/>
  <c r="Q7" i="4"/>
  <c r="P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<sst xmlns="http://schemas.openxmlformats.org/spreadsheetml/2006/main" count="33" uniqueCount="30">
  <si>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</si>
  <si>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</si>
  <si>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</si>
  <si>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</si>
  <si>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</si>
  <si>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</si>
  <si>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</si>
  <si>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</si>
  <si>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</si>
  <si>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</si>
  <si>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</si>
  <si>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</si>
  <si>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</si>
  <si>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- 2009</t>
  </si>
  <si>
    <t>av</t>
  </si>
  <si>
    <t>sd</t>
  </si>
  <si>
    <t>rd</t>
  </si>
  <si>
    <t>ca</t>
  </si>
  <si>
    <t>oc - 2006</t>
  </si>
  <si>
    <t>Flat No. 607, 6th Floor, Building No 3B, Wing - B, Raghu Leela CHSL, 150 Feet Road, Opp Maxus Mall, Bhaynder</t>
  </si>
  <si>
    <t>rate</t>
  </si>
  <si>
    <t>fmv</t>
  </si>
  <si>
    <t>20.12.22</t>
  </si>
  <si>
    <t>24.06.24</t>
  </si>
  <si>
    <t>14.01.25</t>
  </si>
  <si>
    <t>23.01.25</t>
  </si>
  <si>
    <t>08.01.24</t>
  </si>
  <si>
    <t>raghuleela</t>
  </si>
  <si>
    <t>mca</t>
  </si>
  <si>
    <t>ls - 1.65 to 1.7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</si>
</sst>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0" borderId="0" xfId="0" applyFont="1"/>
    <xf numFmtId="0" fontId="0" fillId="2" borderId="0" xfId="0" applyFont="1" applyFill="1"/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B7457-C2D7-4E9F-8049-3AC68DCFF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3B062-9F66-490C-8DF9-96549257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B26F9-1B3E-4E72-984E-F8437DFCA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22B47-DA95-4B65-9095-C5F9CF0B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53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619E8-613F-47E3-BC27-619FC05F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353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277029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1A0AD-3C9D-4191-A6CB-A588E1EF0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763429" cy="8106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315135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AC374-BAD8-4DB9-A989-71CE795A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01535" cy="8145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315135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FA1F4-F1B6-44F2-B406-9DB5EA61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01535" cy="8116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9754E-31C9-4FA5-A399-E6F72D38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E1" zoomScaleNormal="100" workbookViewId="0">
      <selection activeCell="V9" sqref="V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1156.6666666666667</v>
      </c>
      <c r="C2" s="4">
        <f>B2*1.2</f>
        <v>1388</v>
      </c>
      <c r="D2" s="4">
        <f t="shared" ref="D2:D13" si="2">C2*1.2</f>
        <v>1665.6</v>
      </c>
      <c r="E2" s="5">
        <f t="shared" ref="E2:E13" si="3">R2</f>
        <v>17500000</v>
      </c>
      <c r="F2" s="10">
        <f t="shared" ref="F2:F13" si="4">ROUND((E2/B2),0)</f>
        <v>15130</v>
      </c>
      <c r="G2" s="10">
        <f t="shared" ref="G2:G13" si="5">ROUND((E2/C2),0)</f>
        <v>12608</v>
      </c>
      <c r="H2" s="10">
        <f t="shared" ref="H2:H13" si="6">ROUND((E2/D2),0)</f>
        <v>10507</v>
      </c>
      <c r="I2" s="4" t="e">
        <f>#REF!</f>
        <v>#REF!</v>
      </c>
      <c r="J2" s="4">
        <f t="shared" ref="J2:J13" si="7">S2</f>
        <v>0</v>
      </c>
      <c r="O2">
        <v>0</v>
      </c>
      <c r="P2">
        <v>1388</v>
      </c>
      <c r="Q2">
        <f t="shared" ref="Q2:Q12" si="8">P2/1.2</f>
        <v>1156.6666666666667</v>
      </c>
      <c r="R2" s="2">
        <v>17500000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1166.6666666666667</v>
      </c>
      <c r="C3" s="4">
        <f t="shared" ref="C3:C15" si="9">B3*1.2</f>
        <v>1400</v>
      </c>
      <c r="D3" s="4">
        <f t="shared" si="2"/>
        <v>1680</v>
      </c>
      <c r="E3" s="5">
        <f t="shared" si="3"/>
        <v>18000000</v>
      </c>
      <c r="F3" s="17">
        <f t="shared" si="4"/>
        <v>15429</v>
      </c>
      <c r="G3" s="10">
        <f t="shared" si="5"/>
        <v>12857</v>
      </c>
      <c r="H3" s="10">
        <f t="shared" si="6"/>
        <v>10714</v>
      </c>
      <c r="I3" s="4" t="e">
        <f>#REF!</f>
        <v>#REF!</v>
      </c>
      <c r="J3" s="4">
        <f t="shared" si="7"/>
        <v>0</v>
      </c>
      <c r="O3">
        <v>0</v>
      </c>
      <c r="P3">
        <v>1400</v>
      </c>
      <c r="Q3">
        <f t="shared" si="8"/>
        <v>1166.6666666666667</v>
      </c>
      <c r="R3" s="2">
        <v>18000000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1000</v>
      </c>
      <c r="C4" s="4">
        <f t="shared" si="9"/>
        <v>1200</v>
      </c>
      <c r="D4" s="4">
        <f t="shared" si="2"/>
        <v>1440</v>
      </c>
      <c r="E4" s="16">
        <f t="shared" si="3"/>
        <v>14900000</v>
      </c>
      <c r="F4" s="10">
        <f t="shared" si="4"/>
        <v>14900</v>
      </c>
      <c r="G4" s="10">
        <f t="shared" si="5"/>
        <v>12417</v>
      </c>
      <c r="H4" s="10">
        <f t="shared" si="6"/>
        <v>10347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1000</v>
      </c>
      <c r="R4" s="2">
        <v>14900000</v>
      </c>
      <c r="S4" s="8"/>
      <c r="T4" s="8"/>
    </row>
    <row r="5" spans="1:23" x14ac:dyDescent="0.25">
      <c r="A5" s="4">
        <f t="shared" si="0"/>
        <v>0</v>
      </c>
      <c r="B5" s="4">
        <f t="shared" si="1"/>
        <v>649.96619999999996</v>
      </c>
      <c r="C5" s="4">
        <f t="shared" si="9"/>
        <v>779.95943999999997</v>
      </c>
      <c r="D5" s="4">
        <f t="shared" si="2"/>
        <v>935.95132799999988</v>
      </c>
      <c r="E5" s="16">
        <f t="shared" si="3"/>
        <v>9040000</v>
      </c>
      <c r="F5" s="10">
        <f t="shared" si="4"/>
        <v>13908</v>
      </c>
      <c r="G5" s="10">
        <f t="shared" si="5"/>
        <v>11590</v>
      </c>
      <c r="H5" s="10">
        <f t="shared" si="6"/>
        <v>9659</v>
      </c>
      <c r="I5" s="4" t="e">
        <f>#REF!</f>
        <v>#REF!</v>
      </c>
      <c r="J5" s="4" t="str">
        <f t="shared" si="7"/>
        <v>20.12.22</v>
      </c>
      <c r="O5">
        <v>0</v>
      </c>
      <c r="P5">
        <f>72.46*10.764</f>
        <v>779.95943999999986</v>
      </c>
      <c r="Q5">
        <f t="shared" si="8"/>
        <v>649.96619999999996</v>
      </c>
      <c r="R5" s="2">
        <f>8500000+510000+30000</f>
        <v>9040000</v>
      </c>
      <c r="S5" s="8" t="s">
        <v>22</v>
      </c>
      <c r="T5" s="8"/>
    </row>
    <row r="6" spans="1:23" x14ac:dyDescent="0.25">
      <c r="A6" s="4">
        <f t="shared" si="0"/>
        <v>0</v>
      </c>
      <c r="B6" s="4">
        <f t="shared" si="1"/>
        <v>443</v>
      </c>
      <c r="C6" s="4">
        <f t="shared" si="9"/>
        <v>531.6</v>
      </c>
      <c r="D6" s="4">
        <f t="shared" si="2"/>
        <v>637.91999999999996</v>
      </c>
      <c r="E6" s="16">
        <f t="shared" si="3"/>
        <v>4157600</v>
      </c>
      <c r="F6" s="10">
        <f t="shared" si="4"/>
        <v>9385</v>
      </c>
      <c r="G6" s="10">
        <f t="shared" si="5"/>
        <v>7821</v>
      </c>
      <c r="H6" s="10">
        <f t="shared" si="6"/>
        <v>6517</v>
      </c>
      <c r="I6" s="4" t="e">
        <f>#REF!</f>
        <v>#REF!</v>
      </c>
      <c r="J6" s="4" t="str">
        <f t="shared" si="7"/>
        <v>24.06.24</v>
      </c>
      <c r="O6">
        <v>0</v>
      </c>
      <c r="P6">
        <f t="shared" si="10"/>
        <v>0</v>
      </c>
      <c r="Q6">
        <v>443</v>
      </c>
      <c r="R6" s="2">
        <f>4000000+127600+30000</f>
        <v>4157600</v>
      </c>
      <c r="S6" s="8" t="s">
        <v>23</v>
      </c>
      <c r="T6" s="8"/>
    </row>
    <row r="7" spans="1:23" x14ac:dyDescent="0.25">
      <c r="A7" s="4">
        <f t="shared" si="0"/>
        <v>0</v>
      </c>
      <c r="B7" s="4">
        <f t="shared" si="1"/>
        <v>403.47059999999993</v>
      </c>
      <c r="C7" s="4">
        <f t="shared" si="9"/>
        <v>484.16471999999987</v>
      </c>
      <c r="D7" s="4">
        <f t="shared" si="2"/>
        <v>580.99766399999987</v>
      </c>
      <c r="E7" s="16">
        <f t="shared" si="3"/>
        <v>6450000</v>
      </c>
      <c r="F7" s="10">
        <f t="shared" si="4"/>
        <v>15986</v>
      </c>
      <c r="G7" s="10">
        <f t="shared" si="5"/>
        <v>13322</v>
      </c>
      <c r="H7" s="10">
        <f t="shared" si="6"/>
        <v>11102</v>
      </c>
      <c r="I7" s="4" t="e">
        <f>#REF!</f>
        <v>#REF!</v>
      </c>
      <c r="J7" s="4" t="str">
        <f t="shared" si="7"/>
        <v>14.01.25</v>
      </c>
      <c r="O7">
        <v>0</v>
      </c>
      <c r="P7">
        <f>44.98*10.764</f>
        <v>484.16471999999993</v>
      </c>
      <c r="Q7">
        <f t="shared" si="8"/>
        <v>403.47059999999993</v>
      </c>
      <c r="R7" s="2">
        <f>6000000+420000+30000</f>
        <v>6450000</v>
      </c>
      <c r="S7" s="8" t="s">
        <v>24</v>
      </c>
      <c r="T7" s="8"/>
    </row>
    <row r="8" spans="1:23" x14ac:dyDescent="0.25">
      <c r="A8" s="4">
        <f t="shared" si="0"/>
        <v>0</v>
      </c>
      <c r="B8" s="4">
        <f t="shared" si="1"/>
        <v>803.6223</v>
      </c>
      <c r="C8" s="4">
        <f t="shared" si="9"/>
        <v>964.3467599999999</v>
      </c>
      <c r="D8" s="4">
        <f t="shared" si="2"/>
        <v>1157.2161119999998</v>
      </c>
      <c r="E8" s="16">
        <f t="shared" si="3"/>
        <v>12870000</v>
      </c>
      <c r="F8" s="17">
        <f t="shared" si="4"/>
        <v>16015</v>
      </c>
      <c r="G8" s="10">
        <f t="shared" si="5"/>
        <v>13346</v>
      </c>
      <c r="H8" s="10">
        <f t="shared" si="6"/>
        <v>11122</v>
      </c>
      <c r="I8" s="4" t="e">
        <f>#REF!</f>
        <v>#REF!</v>
      </c>
      <c r="J8" s="4" t="str">
        <f t="shared" si="7"/>
        <v>23.01.25</v>
      </c>
      <c r="O8">
        <v>0</v>
      </c>
      <c r="P8">
        <f>89.59*10.764</f>
        <v>964.34676000000002</v>
      </c>
      <c r="Q8">
        <f t="shared" si="8"/>
        <v>803.6223</v>
      </c>
      <c r="R8" s="2">
        <f>12000000+840000+30000</f>
        <v>12870000</v>
      </c>
      <c r="S8" s="8" t="s">
        <v>25</v>
      </c>
      <c r="T8" s="8"/>
      <c r="V8" s="2">
        <f>12000000</f>
        <v>12000000</v>
      </c>
      <c r="W8">
        <f>V8/Q8</f>
        <v>14932.388013622818</v>
      </c>
    </row>
    <row r="9" spans="1:23" x14ac:dyDescent="0.25">
      <c r="A9" s="4">
        <f t="shared" si="0"/>
        <v>0</v>
      </c>
      <c r="B9" s="4">
        <f t="shared" si="1"/>
        <v>390.01559999999995</v>
      </c>
      <c r="C9" s="4">
        <f t="shared" si="9"/>
        <v>468.01871999999992</v>
      </c>
      <c r="D9" s="4">
        <f t="shared" si="2"/>
        <v>561.62246399999992</v>
      </c>
      <c r="E9" s="16">
        <f t="shared" si="3"/>
        <v>6246700</v>
      </c>
      <c r="F9" s="17">
        <f t="shared" si="4"/>
        <v>16017</v>
      </c>
      <c r="G9" s="10">
        <f t="shared" si="5"/>
        <v>13347</v>
      </c>
      <c r="H9" s="10">
        <f t="shared" si="6"/>
        <v>11123</v>
      </c>
      <c r="I9" s="4" t="e">
        <f>#REF!</f>
        <v>#REF!</v>
      </c>
      <c r="J9" s="4" t="str">
        <f t="shared" si="7"/>
        <v>08.01.24</v>
      </c>
      <c r="O9">
        <v>0</v>
      </c>
      <c r="P9">
        <f>43.48*10.764</f>
        <v>468.01871999999992</v>
      </c>
      <c r="Q9">
        <f t="shared" si="8"/>
        <v>390.01559999999995</v>
      </c>
      <c r="R9" s="2">
        <f>5810000+406700+30000</f>
        <v>6246700</v>
      </c>
      <c r="S9" s="8" t="s">
        <v>26</v>
      </c>
      <c r="T9" s="8" t="s">
        <v>27</v>
      </c>
      <c r="V9">
        <v>5810000</v>
      </c>
      <c r="W9">
        <f>V9/Q9</f>
        <v>14896.840023834946</v>
      </c>
    </row>
    <row r="10" spans="1:23" x14ac:dyDescent="0.25">
      <c r="A10" s="4">
        <f t="shared" si="0"/>
        <v>0</v>
      </c>
      <c r="B10" s="4">
        <f t="shared" si="1"/>
        <v>950</v>
      </c>
      <c r="C10" s="4">
        <f t="shared" si="9"/>
        <v>1140</v>
      </c>
      <c r="D10" s="4">
        <f t="shared" si="2"/>
        <v>1368</v>
      </c>
      <c r="E10" s="16">
        <f t="shared" si="3"/>
        <v>17500000</v>
      </c>
      <c r="F10" s="17">
        <f t="shared" si="4"/>
        <v>18421</v>
      </c>
      <c r="G10" s="10">
        <f t="shared" si="5"/>
        <v>15351</v>
      </c>
      <c r="H10" s="10">
        <f t="shared" si="6"/>
        <v>12792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950</v>
      </c>
      <c r="R10" s="2">
        <v>17500000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19</v>
      </c>
    </row>
    <row r="19" spans="7:24" x14ac:dyDescent="0.25">
      <c r="G19" t="s">
        <v>17</v>
      </c>
      <c r="H19">
        <v>1050</v>
      </c>
      <c r="I19">
        <f>97.58*10.764</f>
        <v>1050.3511199999998</v>
      </c>
    </row>
    <row r="20" spans="7:24" x14ac:dyDescent="0.25">
      <c r="G20" t="s">
        <v>20</v>
      </c>
      <c r="H20">
        <v>15500</v>
      </c>
    </row>
    <row r="21" spans="7:24" x14ac:dyDescent="0.25">
      <c r="G21" t="s">
        <v>21</v>
      </c>
      <c r="H21">
        <f>H20*H19</f>
        <v>16275000</v>
      </c>
    </row>
    <row r="22" spans="7:24" x14ac:dyDescent="0.25">
      <c r="G22" s="6"/>
      <c r="H22" s="6"/>
    </row>
    <row r="23" spans="7:24" x14ac:dyDescent="0.25">
      <c r="P23" t="s">
        <v>28</v>
      </c>
      <c r="R23" s="14"/>
    </row>
    <row r="24" spans="7:24" x14ac:dyDescent="0.25">
      <c r="J24" t="s">
        <v>18</v>
      </c>
      <c r="P24" s="11">
        <v>19.850000000000001</v>
      </c>
      <c r="Q24" s="11">
        <v>15.4</v>
      </c>
      <c r="R24" s="15">
        <f>Q24*P24</f>
        <v>305.69000000000005</v>
      </c>
      <c r="T24" s="11"/>
      <c r="U24" s="11"/>
      <c r="V24" s="11"/>
      <c r="W24" s="11"/>
      <c r="X24" s="11"/>
    </row>
    <row r="25" spans="7:24" x14ac:dyDescent="0.25">
      <c r="P25" s="11">
        <v>7.36</v>
      </c>
      <c r="Q25" s="13">
        <v>7.71</v>
      </c>
      <c r="R25" s="15">
        <f t="shared" ref="R25:R44" si="21">Q25*P25</f>
        <v>56.745600000000003</v>
      </c>
      <c r="T25" s="13"/>
      <c r="U25" s="13"/>
      <c r="V25" s="11"/>
      <c r="W25" s="11"/>
      <c r="X25" s="11"/>
    </row>
    <row r="26" spans="7:24" x14ac:dyDescent="0.25">
      <c r="G26" t="s">
        <v>13</v>
      </c>
      <c r="P26" s="11">
        <v>15</v>
      </c>
      <c r="Q26" s="11">
        <v>10</v>
      </c>
      <c r="R26" s="15">
        <f t="shared" si="21"/>
        <v>150</v>
      </c>
      <c r="T26" s="11"/>
      <c r="U26" s="11"/>
      <c r="V26" s="11">
        <f>2025-16</f>
        <v>2009</v>
      </c>
      <c r="W26" s="11"/>
      <c r="X26" s="11"/>
    </row>
    <row r="27" spans="7:24" x14ac:dyDescent="0.25">
      <c r="G27" t="s">
        <v>14</v>
      </c>
      <c r="H27">
        <v>2051000</v>
      </c>
      <c r="P27" s="11">
        <v>4.2</v>
      </c>
      <c r="Q27" s="11">
        <v>10</v>
      </c>
      <c r="R27" s="15">
        <f t="shared" si="21"/>
        <v>42</v>
      </c>
      <c r="T27" s="11"/>
      <c r="U27" s="11"/>
      <c r="V27" s="11"/>
      <c r="W27" s="11"/>
      <c r="X27" s="11"/>
    </row>
    <row r="28" spans="7:24" x14ac:dyDescent="0.25">
      <c r="G28" t="s">
        <v>15</v>
      </c>
      <c r="H28">
        <v>85150</v>
      </c>
      <c r="P28" s="11">
        <v>12.66</v>
      </c>
      <c r="Q28" s="11">
        <v>7</v>
      </c>
      <c r="R28" s="15">
        <f t="shared" si="21"/>
        <v>88.62</v>
      </c>
      <c r="T28" s="12"/>
      <c r="U28" s="12"/>
      <c r="V28" s="11"/>
      <c r="W28" s="11"/>
      <c r="X28" s="11"/>
    </row>
    <row r="29" spans="7:24" x14ac:dyDescent="0.25">
      <c r="G29" t="s">
        <v>16</v>
      </c>
      <c r="H29">
        <v>15650</v>
      </c>
      <c r="I29" t="s">
        <v>29</v>
      </c>
      <c r="P29" s="11">
        <v>12</v>
      </c>
      <c r="Q29" s="11">
        <v>9</v>
      </c>
      <c r="R29" s="15">
        <f t="shared" si="21"/>
        <v>108</v>
      </c>
      <c r="T29" s="11"/>
      <c r="U29" s="11"/>
      <c r="V29" s="11"/>
      <c r="W29" s="11"/>
      <c r="X29" s="11"/>
    </row>
    <row r="30" spans="7:24" x14ac:dyDescent="0.25">
      <c r="H30">
        <f>SUM(H27:H29)</f>
        <v>2151800</v>
      </c>
      <c r="P30" s="11">
        <v>11</v>
      </c>
      <c r="Q30" s="11">
        <v>10.91</v>
      </c>
      <c r="R30" s="15">
        <f t="shared" si="21"/>
        <v>120.01</v>
      </c>
      <c r="T30" s="11"/>
      <c r="U30" s="11"/>
      <c r="V30" s="11"/>
      <c r="W30" s="11"/>
      <c r="X30" s="11"/>
    </row>
    <row r="31" spans="7:24" x14ac:dyDescent="0.25">
      <c r="P31" s="11">
        <v>4.12</v>
      </c>
      <c r="Q31" s="11">
        <v>9</v>
      </c>
      <c r="R31" s="15">
        <f t="shared" si="21"/>
        <v>37.08</v>
      </c>
      <c r="T31" s="11"/>
      <c r="U31" s="11"/>
      <c r="V31" s="11"/>
      <c r="W31" s="11"/>
      <c r="X31" s="11"/>
    </row>
    <row r="32" spans="7:24" x14ac:dyDescent="0.25">
      <c r="P32" s="11">
        <v>4</v>
      </c>
      <c r="Q32" s="11">
        <v>8.75</v>
      </c>
      <c r="R32" s="15">
        <f t="shared" si="21"/>
        <v>35</v>
      </c>
      <c r="S32" s="6"/>
      <c r="T32" s="11"/>
      <c r="U32" s="11"/>
      <c r="V32" s="11"/>
      <c r="W32" s="11"/>
      <c r="X32" s="11"/>
    </row>
    <row r="33" spans="16:24" x14ac:dyDescent="0.25">
      <c r="P33" s="11">
        <v>2.81</v>
      </c>
      <c r="Q33" s="11">
        <v>9.5</v>
      </c>
      <c r="R33" s="15">
        <f t="shared" si="21"/>
        <v>26.695</v>
      </c>
      <c r="S33" s="6"/>
      <c r="T33" s="11"/>
      <c r="U33" s="11"/>
      <c r="V33" s="11"/>
      <c r="W33" s="11"/>
      <c r="X33" s="11"/>
    </row>
    <row r="34" spans="16:24" x14ac:dyDescent="0.25">
      <c r="P34" s="11">
        <v>1.5</v>
      </c>
      <c r="Q34" s="11">
        <v>3.5</v>
      </c>
      <c r="R34" s="15">
        <f t="shared" si="21"/>
        <v>5.25</v>
      </c>
    </row>
    <row r="35" spans="16:24" x14ac:dyDescent="0.25">
      <c r="Q35" s="11"/>
      <c r="R35" s="12">
        <f>SUM(R24:R34)</f>
        <v>975.09060000000011</v>
      </c>
      <c r="T35" s="6"/>
    </row>
    <row r="36" spans="16:24" x14ac:dyDescent="0.25">
      <c r="P36" s="11"/>
      <c r="Q36" s="11"/>
      <c r="R36" s="15">
        <f t="shared" si="21"/>
        <v>0</v>
      </c>
      <c r="S36" s="6"/>
    </row>
    <row r="37" spans="16:24" x14ac:dyDescent="0.25">
      <c r="P37" s="11">
        <v>1.75</v>
      </c>
      <c r="Q37" s="11">
        <v>21.16</v>
      </c>
      <c r="R37" s="15">
        <f t="shared" si="21"/>
        <v>37.03</v>
      </c>
    </row>
    <row r="38" spans="16:24" x14ac:dyDescent="0.25">
      <c r="P38" s="11">
        <v>12.6</v>
      </c>
      <c r="Q38" s="11">
        <v>2.25</v>
      </c>
      <c r="R38" s="15">
        <f t="shared" si="21"/>
        <v>28.349999999999998</v>
      </c>
    </row>
    <row r="39" spans="16:24" x14ac:dyDescent="0.25">
      <c r="P39" s="11">
        <v>1.85</v>
      </c>
      <c r="Q39" s="11">
        <v>11.66</v>
      </c>
      <c r="R39" s="15">
        <f t="shared" si="21"/>
        <v>21.571000000000002</v>
      </c>
    </row>
    <row r="40" spans="16:24" x14ac:dyDescent="0.25">
      <c r="R40" s="12">
        <f>SUM(R36:R39)</f>
        <v>86.950999999999993</v>
      </c>
    </row>
    <row r="41" spans="16:24" x14ac:dyDescent="0.25">
      <c r="P41" s="11">
        <v>2</v>
      </c>
      <c r="Q41" s="11">
        <v>7</v>
      </c>
      <c r="R41" s="12">
        <f t="shared" si="21"/>
        <v>14</v>
      </c>
    </row>
    <row r="42" spans="16:24" x14ac:dyDescent="0.25">
      <c r="R42" s="15">
        <f t="shared" si="21"/>
        <v>0</v>
      </c>
    </row>
    <row r="43" spans="16:24" x14ac:dyDescent="0.25">
      <c r="R43" s="15">
        <f t="shared" si="21"/>
        <v>0</v>
      </c>
    </row>
    <row r="44" spans="16:24" x14ac:dyDescent="0.25">
      <c r="P44">
        <v>1.5</v>
      </c>
      <c r="Q44">
        <v>5.85</v>
      </c>
      <c r="R44" s="12">
        <f t="shared" si="21"/>
        <v>8.7749999999999986</v>
      </c>
    </row>
    <row r="45" spans="16:24" x14ac:dyDescent="0.25">
      <c r="R45" s="12">
        <f>R44+R40+R41+R35</f>
        <v>1084.8166000000001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2025-02-01T04:09:29Z</dcterms:modified>
</cp:coreProperties>
</file>