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4\Vilas G More - SBI\"/>
    </mc:Choice>
  </mc:AlternateContent>
  <xr:revisionPtr revIDLastSave="0" documentId="13_ncr:1_{29161A01-3A24-4A5F-93A2-D03EAACF4DB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37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<sst xmlns="http://schemas.openxmlformats.org/spreadsheetml/2006/main" count="49" uniqueCount="43">
  <si>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</si>
  <si>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</si>
  <si>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</si>
  <si>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</si>
  <si>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</si>
  <si>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</si>
  <si>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</si>
  <si>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</si>
  <si>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</si>
  <si>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</si>
  <si>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</si>
  <si>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</si>
  <si>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</si>
  <si>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</si>
  <si>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</si>
  <si>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</si>
  <si>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</si>
  <si>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</si>
  <si>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</si>
  <si>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</si>
  <si>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</si>
  <si>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</si>
  <si>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</si>
  <si>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</si>
  <si>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</si>
  <si>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</si>
  <si>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</si>
  <si>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</si>
  <si>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</si>
  <si>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</si>
  <si>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</si>
  <si>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</si>
  <si>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</si>
  <si>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</si>
  <si>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</si>
  <si>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</si>
  <si>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</si>
  <si>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</si>
  <si>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</si>
  <si>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</si>
  <si>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SPL PBB Fort )  - Vilas G More And Priya Vilas More</t>
  </si>
  <si>
    <t>Agree CA</t>
  </si>
  <si>
    <t>As per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</si>
</sst>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12" fillId="3" borderId="0" xfId="0" applyNumberFormat="1" applyFont="1" applyFill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36</xdr:row>
      <xdr:rowOff>86630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EE910E-15AC-474B-9544-BFCA98EE3B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64874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229823</xdr:colOff>
      <xdr:row>45</xdr:row>
      <xdr:rowOff>77248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3C822E-63F6-4B22-ACF1-E8BFA2F5A9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64223" cy="75067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286981</xdr:colOff>
      <xdr:row>36</xdr:row>
      <xdr:rowOff>67615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012EDA-1136-4B50-92F7-D575F7030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21381" cy="673511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41</xdr:row>
      <xdr:rowOff>48649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B716E5-7B4E-45BA-8FDA-6DA16DE5AB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73352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96454</xdr:colOff>
      <xdr:row>48</xdr:row>
      <xdr:rowOff>182090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D0B7F2-F55A-4462-9348-3E0BF9B46B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30854" cy="79925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277455</xdr:colOff>
      <xdr:row>39</xdr:row>
      <xdr:rowOff>124879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24CFB8-8CD7-48DF-ADEC-5024A50779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11855" cy="755437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344139</xdr:colOff>
      <xdr:row>42</xdr:row>
      <xdr:rowOff>1090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A5FA5D-058C-4ACA-9BF7-22C7938B3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78539" cy="781159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42</xdr:row>
      <xdr:rowOff>77301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632976-CEDC-4F36-9316-C7A598CB02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7887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zoomScaleNormal="100" workbookViewId="0">
      <selection activeCell="U31" sqref="U3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774</v>
      </c>
      <c r="C3" s="4">
        <f>B3*1.2</f>
        <v>928.8</v>
      </c>
      <c r="D3" s="4">
        <f t="shared" ref="D3:D14" si="2">C3*1.2</f>
        <v>1114.56</v>
      </c>
      <c r="E3" s="5">
        <f t="shared" ref="E3:E14" si="3">R3</f>
        <v>15500000</v>
      </c>
      <c r="F3" s="9">
        <f t="shared" ref="F3:F14" si="4">ROUND((E3/B3),0)</f>
        <v>20026</v>
      </c>
      <c r="G3" s="9">
        <f t="shared" ref="G3:G14" si="5">ROUND((E3/C3),0)</f>
        <v>16688</v>
      </c>
      <c r="H3" s="9">
        <f t="shared" ref="H3:H14" si="6">ROUND((E3/D3),0)</f>
        <v>13907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774</v>
      </c>
      <c r="R3" s="2">
        <v>15500000</v>
      </c>
    </row>
    <row r="4" spans="1:20" s="47" customFormat="1" x14ac:dyDescent="0.25">
      <c r="A4" s="45">
        <f t="shared" ref="A4:A9" si="9">N4</f>
        <v>0</v>
      </c>
      <c r="B4" s="45">
        <f t="shared" ref="B4:B9" si="10">Q4</f>
        <v>774</v>
      </c>
      <c r="C4" s="45">
        <f t="shared" ref="C4:C9" si="11">B4*1.2</f>
        <v>928.8</v>
      </c>
      <c r="D4" s="45">
        <f t="shared" ref="D4:D9" si="12">C4*1.2</f>
        <v>1114.56</v>
      </c>
      <c r="E4" s="46">
        <f t="shared" ref="E4:E9" si="13">R4</f>
        <v>15250000</v>
      </c>
      <c r="F4" s="45">
        <f t="shared" ref="F4:F9" si="14">ROUND((E4/B4),0)</f>
        <v>19703</v>
      </c>
      <c r="G4" s="45">
        <f t="shared" ref="G4:G9" si="15">ROUND((E4/C4),0)</f>
        <v>16419</v>
      </c>
      <c r="H4" s="45">
        <f t="shared" ref="H4:H9" si="16">ROUND((E4/D4),0)</f>
        <v>13683</v>
      </c>
      <c r="I4" s="45" t="e">
        <f>#REF!</f>
        <v>#REF!</v>
      </c>
      <c r="J4" s="45">
        <f t="shared" ref="J4:J9" si="17">S4</f>
        <v>0</v>
      </c>
      <c r="O4" s="47">
        <v>0</v>
      </c>
      <c r="P4" s="47">
        <f t="shared" ref="P4:P9" si="18">O4/1.2</f>
        <v>0</v>
      </c>
      <c r="Q4" s="47">
        <v>774</v>
      </c>
      <c r="R4" s="48">
        <v>15250000</v>
      </c>
    </row>
    <row r="5" spans="1:20" x14ac:dyDescent="0.25">
      <c r="A5" s="4">
        <f t="shared" si="9"/>
        <v>0</v>
      </c>
      <c r="B5" s="4">
        <f t="shared" si="10"/>
        <v>774</v>
      </c>
      <c r="C5" s="4">
        <f t="shared" si="11"/>
        <v>928.8</v>
      </c>
      <c r="D5" s="4">
        <f t="shared" si="12"/>
        <v>1114.56</v>
      </c>
      <c r="E5" s="5">
        <f t="shared" si="13"/>
        <v>15100000</v>
      </c>
      <c r="F5" s="9">
        <f t="shared" si="14"/>
        <v>19509</v>
      </c>
      <c r="G5" s="9">
        <f t="shared" si="15"/>
        <v>16258</v>
      </c>
      <c r="H5" s="9">
        <f t="shared" si="16"/>
        <v>13548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774</v>
      </c>
      <c r="R5" s="2">
        <v>15100000</v>
      </c>
    </row>
    <row r="6" spans="1:20" x14ac:dyDescent="0.25">
      <c r="A6" s="4">
        <f t="shared" si="9"/>
        <v>0</v>
      </c>
      <c r="B6" s="4">
        <f t="shared" si="10"/>
        <v>755</v>
      </c>
      <c r="C6" s="4">
        <f t="shared" si="11"/>
        <v>906</v>
      </c>
      <c r="D6" s="4">
        <f t="shared" si="12"/>
        <v>1087.2</v>
      </c>
      <c r="E6" s="5">
        <f t="shared" si="13"/>
        <v>15500000</v>
      </c>
      <c r="F6" s="9">
        <f t="shared" si="14"/>
        <v>20530</v>
      </c>
      <c r="G6" s="9">
        <f t="shared" si="15"/>
        <v>17108</v>
      </c>
      <c r="H6" s="9">
        <f t="shared" si="16"/>
        <v>14257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755</v>
      </c>
      <c r="R6" s="2">
        <v>15500000</v>
      </c>
    </row>
    <row r="7" spans="1:20" s="47" customFormat="1" x14ac:dyDescent="0.25">
      <c r="A7" s="45">
        <f t="shared" si="9"/>
        <v>0</v>
      </c>
      <c r="B7" s="45">
        <f t="shared" si="10"/>
        <v>770</v>
      </c>
      <c r="C7" s="45">
        <f t="shared" si="11"/>
        <v>924</v>
      </c>
      <c r="D7" s="45">
        <f t="shared" si="12"/>
        <v>1108.8</v>
      </c>
      <c r="E7" s="46">
        <f t="shared" si="13"/>
        <v>15300000</v>
      </c>
      <c r="F7" s="45">
        <f t="shared" si="14"/>
        <v>19870</v>
      </c>
      <c r="G7" s="45">
        <f t="shared" si="15"/>
        <v>16558</v>
      </c>
      <c r="H7" s="45">
        <f t="shared" si="16"/>
        <v>13799</v>
      </c>
      <c r="I7" s="45" t="e">
        <f>#REF!</f>
        <v>#REF!</v>
      </c>
      <c r="J7" s="45">
        <f t="shared" si="17"/>
        <v>0</v>
      </c>
      <c r="O7" s="47">
        <v>0</v>
      </c>
      <c r="P7" s="47">
        <f t="shared" si="18"/>
        <v>0</v>
      </c>
      <c r="Q7" s="47">
        <v>770</v>
      </c>
      <c r="R7" s="48">
        <v>15300000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ref="Q8:Q9" si="19">P8/1.2</f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7" customFormat="1" x14ac:dyDescent="0.25">
      <c r="A16" s="45">
        <f t="shared" ref="A16:A28" si="32">N16</f>
        <v>0</v>
      </c>
      <c r="B16" s="45">
        <f t="shared" ref="B16:B28" si="33">Q16</f>
        <v>760</v>
      </c>
      <c r="C16" s="45">
        <f>B16*1.2</f>
        <v>912</v>
      </c>
      <c r="D16" s="45">
        <f t="shared" ref="D16:D28" si="34">C16*1.2</f>
        <v>1094.3999999999999</v>
      </c>
      <c r="E16" s="46">
        <f t="shared" ref="E16:E28" si="35">R16</f>
        <v>16500000</v>
      </c>
      <c r="F16" s="45">
        <f t="shared" ref="F16:F28" si="36">ROUND((E16/B16),0)</f>
        <v>21711</v>
      </c>
      <c r="G16" s="45">
        <f t="shared" ref="G16:G28" si="37">ROUND((E16/C16),0)</f>
        <v>18092</v>
      </c>
      <c r="H16" s="45">
        <f t="shared" ref="H16:H28" si="38">ROUND((E16/D16),0)</f>
        <v>15077</v>
      </c>
      <c r="I16" s="45" t="e">
        <f>#REF!</f>
        <v>#REF!</v>
      </c>
      <c r="J16" s="45">
        <f t="shared" ref="J16:J28" si="39">S16</f>
        <v>0</v>
      </c>
      <c r="O16" s="47">
        <v>0</v>
      </c>
      <c r="P16" s="47">
        <f t="shared" ref="P16:Q28" si="40">O16/1.2</f>
        <v>0</v>
      </c>
      <c r="Q16" s="47">
        <v>760</v>
      </c>
      <c r="R16" s="48">
        <v>16500000</v>
      </c>
    </row>
    <row r="17" spans="1:24" x14ac:dyDescent="0.25">
      <c r="A17" s="4">
        <f t="shared" si="32"/>
        <v>0</v>
      </c>
      <c r="B17" s="4">
        <f t="shared" si="33"/>
        <v>800</v>
      </c>
      <c r="C17" s="4">
        <f t="shared" ref="C17:C28" si="41">B17*1.2</f>
        <v>960</v>
      </c>
      <c r="D17" s="4">
        <f t="shared" si="34"/>
        <v>1152</v>
      </c>
      <c r="E17" s="5">
        <f t="shared" si="35"/>
        <v>17000000</v>
      </c>
      <c r="F17" s="9">
        <f t="shared" si="36"/>
        <v>21250</v>
      </c>
      <c r="G17" s="9">
        <f t="shared" si="37"/>
        <v>17708</v>
      </c>
      <c r="H17" s="9">
        <f t="shared" si="38"/>
        <v>14757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800</v>
      </c>
      <c r="R17" s="2">
        <v>17000000</v>
      </c>
    </row>
    <row r="18" spans="1:24" s="47" customFormat="1" x14ac:dyDescent="0.25">
      <c r="A18" s="45">
        <f t="shared" si="32"/>
        <v>0</v>
      </c>
      <c r="B18" s="45">
        <f t="shared" si="33"/>
        <v>750</v>
      </c>
      <c r="C18" s="45">
        <f t="shared" si="41"/>
        <v>900</v>
      </c>
      <c r="D18" s="45">
        <f t="shared" si="34"/>
        <v>1080</v>
      </c>
      <c r="E18" s="46">
        <f t="shared" si="35"/>
        <v>17000000</v>
      </c>
      <c r="F18" s="45">
        <f t="shared" si="36"/>
        <v>22667</v>
      </c>
      <c r="G18" s="45">
        <f t="shared" si="37"/>
        <v>18889</v>
      </c>
      <c r="H18" s="45">
        <f t="shared" si="38"/>
        <v>15741</v>
      </c>
      <c r="I18" s="45" t="e">
        <f>#REF!</f>
        <v>#REF!</v>
      </c>
      <c r="J18" s="45">
        <f t="shared" si="39"/>
        <v>0</v>
      </c>
      <c r="O18" s="47">
        <v>0</v>
      </c>
      <c r="P18" s="47">
        <f t="shared" si="40"/>
        <v>0</v>
      </c>
      <c r="Q18" s="47">
        <v>750</v>
      </c>
      <c r="R18" s="48">
        <v>17000000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21000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18500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S33" s="10"/>
      <c r="T33" s="10"/>
      <c r="U33" s="17" t="s">
        <v>17</v>
      </c>
      <c r="V33" s="23"/>
      <c r="W33" s="24">
        <f>X33-X34</f>
        <v>17</v>
      </c>
      <c r="X33" s="25">
        <v>2024</v>
      </c>
    </row>
    <row r="34" spans="5:25" ht="15.75" x14ac:dyDescent="0.25">
      <c r="E34" t="s">
        <v>41</v>
      </c>
      <c r="F34" s="7">
        <v>755</v>
      </c>
      <c r="S34" s="10"/>
      <c r="T34" s="10"/>
      <c r="U34" s="17" t="s">
        <v>18</v>
      </c>
      <c r="V34" s="23"/>
      <c r="W34" s="24">
        <f>W35-W33</f>
        <v>43</v>
      </c>
      <c r="X34" s="31">
        <v>2007</v>
      </c>
      <c r="Y34" t="s">
        <v>42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25.5</v>
      </c>
      <c r="X36" s="24"/>
    </row>
    <row r="37" spans="5:25" ht="15.75" x14ac:dyDescent="0.25">
      <c r="U37" s="17"/>
      <c r="V37" s="26"/>
      <c r="W37" s="27">
        <f>W36%</f>
        <v>0.255</v>
      </c>
      <c r="X37" s="27"/>
    </row>
    <row r="38" spans="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637.5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1862.5</v>
      </c>
      <c r="X39" s="22"/>
    </row>
    <row r="40" spans="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18500</v>
      </c>
      <c r="X40" s="22"/>
    </row>
    <row r="41" spans="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20362.5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38</v>
      </c>
      <c r="V44" s="30"/>
      <c r="W44" s="25">
        <v>755</v>
      </c>
      <c r="X44" s="24"/>
    </row>
    <row r="45" spans="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15373687.5</v>
      </c>
      <c r="X45" s="33"/>
    </row>
    <row r="46" spans="5:25" ht="15.75" x14ac:dyDescent="0.25">
      <c r="S46" s="11"/>
      <c r="T46" s="10"/>
      <c r="U46" s="17" t="s">
        <v>25</v>
      </c>
      <c r="V46" s="23"/>
      <c r="W46" s="44">
        <f>W45*0.98</f>
        <v>15066213.75</v>
      </c>
      <c r="X46" s="35"/>
    </row>
    <row r="47" spans="5:25" ht="15.75" x14ac:dyDescent="0.25">
      <c r="S47" s="10"/>
      <c r="T47" s="10"/>
      <c r="U47" s="17" t="s">
        <v>26</v>
      </c>
      <c r="V47" s="23"/>
      <c r="W47" s="34">
        <f>W45*0.8</f>
        <v>12298950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1887500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32028.515625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S10" sqref="S10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2024-10-24T07:33:07Z</dcterms:modified>
</cp:coreProperties>
</file>