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932" activeTab="2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3" l="1"/>
  <c r="H29" i="4"/>
  <c r="B25" i="23" l="1"/>
  <c r="P7" i="4" l="1"/>
  <c r="Q7" i="4" s="1"/>
  <c r="J7" i="4"/>
  <c r="I7" i="4"/>
  <c r="Q6" i="4"/>
  <c r="P6" i="4"/>
  <c r="J6" i="4"/>
  <c r="I6" i="4"/>
  <c r="P5" i="4"/>
  <c r="J5" i="4"/>
  <c r="I5" i="4"/>
  <c r="P4" i="4"/>
  <c r="J4" i="4"/>
  <c r="I4" i="4"/>
  <c r="Q3" i="4"/>
  <c r="J3" i="4"/>
  <c r="I3" i="4"/>
  <c r="P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G31" i="4"/>
  <c r="G33" i="4" s="1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2" i="23" s="1"/>
  <c r="B13" i="23" s="1"/>
  <c r="B16" i="23" s="1"/>
  <c r="B19" i="23" s="1"/>
  <c r="B20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<sst xmlns="http://schemas.openxmlformats.org/spreadsheetml/2006/main" count="130" uniqueCount="88">
  <si>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</si>
  <si>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</si>
  <si>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</si>
  <si>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</si>
  <si>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</si>
  <si>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</si>
  <si>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</si>
  <si>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</si>
  <si>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</si>
  <si>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</si>
  <si>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</si>
  <si>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</si>
  <si>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</si>
  <si>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</si>
  <si>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</si>
  <si>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</si>
  <si>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</si>
  <si>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</si>
  <si>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</si>
  <si>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</si>
  <si>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</si>
  <si>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</si>
  <si>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</si>
  <si>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</si>
  <si>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</si>
  <si>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</si>
  <si>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</si>
  <si>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</si>
  <si>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</si>
  <si>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</si>
  <si>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</si>
  <si>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</si>
  <si>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</si>
  <si>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</si>
  <si>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</si>
  <si>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</si>
  <si>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</si>
  <si>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</si>
  <si>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</si>
  <si>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</si>
  <si>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</si>
  <si>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</si>
  <si>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</si>
  <si>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</si>
  <si>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</si>
  <si>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</si>
  <si>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</si>
  <si>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</si>
  <si>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</si>
  <si>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</si>
  <si>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</si>
  <si>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</si>
  <si>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</si>
  <si>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</si>
  <si>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</si>
  <si>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</si>
  <si>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</si>
  <si>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</si>
  <si>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</si>
  <si>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</si>
  <si>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</si>
  <si>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</si>
  <si>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</si>
  <si>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</si>
  <si>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</si>
  <si>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</si>
  <si>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</si>
  <si>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</si>
  <si>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</si>
  <si>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</si>
  <si>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</si>
  <si>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</si>
  <si>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</si>
  <si>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</si>
  <si>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</si>
  <si>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</si>
  <si>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</si>
  <si>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</si>
  <si>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</si>
  <si>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</si>
  <si>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</si>
  <si>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</si>
  <si>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</si>
  <si>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MCA</t>
  </si>
  <si>
    <t>10000 PRESENT RENT</t>
  </si>
  <si>
    <t>30.10.2014</t>
  </si>
  <si>
    <t>IGR-22.12.24</t>
  </si>
  <si>
    <t xml:space="preserve">As per 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</si>
</sst>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164" fontId="6" fillId="0" borderId="0" xfId="0" applyNumberFormat="1" applyFont="1"/>
    <xf numFmtId="164" fontId="5" fillId="0" borderId="0" xfId="0" applyNumberFormat="1" applyFont="1"/>
    <xf numFmtId="0" fontId="0" fillId="0" borderId="6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0" fillId="2" borderId="0" xfId="1" applyFont="1" applyFill="1"/>
    <xf numFmtId="164" fontId="2" fillId="0" borderId="0" xfId="1" applyFont="1" applyAlignment="1"/>
    <xf numFmtId="164" fontId="2" fillId="0" borderId="0" xfId="1" applyFont="1"/>
    <xf numFmtId="164" fontId="2" fillId="0" borderId="8" xfId="1" applyFont="1" applyBorder="1"/>
    <xf numFmtId="0" fontId="2" fillId="2" borderId="4" xfId="0" applyFont="1" applyFill="1" applyBorder="1"/>
    <xf numFmtId="164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B635CD0-FBF4-4BD6-810C-76FD0C30C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98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44</xdr:row>
      <xdr:rowOff>67854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93E9487-C8E6-4130-A5C5-D457A84D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44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525309</xdr:colOff>
      <xdr:row>38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10278909" cy="722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276140.92599999998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305540.92599999998</v>
      </c>
      <c r="D9" s="51" t="s">
        <v>62</v>
      </c>
      <c r="E9" s="52">
        <f>C9/10.764</f>
        <v>28385.444630248978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2011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14</v>
      </c>
      <c r="D13" s="58">
        <f>D12-C13</f>
        <v>86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B14" sqref="B14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17500</v>
      </c>
      <c r="C3" s="19" t="s">
        <v>75</v>
      </c>
      <c r="D3" s="6" t="s">
        <v>71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15000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14</v>
      </c>
      <c r="C7" s="20">
        <v>2025</v>
      </c>
    </row>
    <row r="8" spans="1:4" x14ac:dyDescent="0.25">
      <c r="A8" s="13" t="s">
        <v>18</v>
      </c>
      <c r="B8" s="20">
        <f>B9-B7</f>
        <v>46</v>
      </c>
      <c r="C8" s="20">
        <v>2011</v>
      </c>
      <c r="D8" t="s">
        <v>87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21</v>
      </c>
      <c r="C10" s="20"/>
    </row>
    <row r="11" spans="1:4" x14ac:dyDescent="0.25">
      <c r="A11" s="13"/>
      <c r="B11" s="21">
        <f>B10%</f>
        <v>0.21</v>
      </c>
      <c r="C11" s="21"/>
    </row>
    <row r="12" spans="1:4" x14ac:dyDescent="0.25">
      <c r="A12" s="13" t="s">
        <v>21</v>
      </c>
      <c r="B12" s="16">
        <f>B6*B11</f>
        <v>525</v>
      </c>
      <c r="C12" s="19"/>
    </row>
    <row r="13" spans="1:4" x14ac:dyDescent="0.25">
      <c r="A13" s="13" t="s">
        <v>22</v>
      </c>
      <c r="B13" s="16">
        <f>B6-B12</f>
        <v>1975</v>
      </c>
      <c r="C13" s="19"/>
    </row>
    <row r="14" spans="1:4" x14ac:dyDescent="0.25">
      <c r="A14" s="13" t="s">
        <v>15</v>
      </c>
      <c r="B14" s="16">
        <f>B5</f>
        <v>15000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16975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265</v>
      </c>
      <c r="C18" s="20"/>
    </row>
    <row r="19" spans="1:4" x14ac:dyDescent="0.25">
      <c r="A19" s="13" t="s">
        <v>73</v>
      </c>
      <c r="B19" s="24">
        <f>B18*B16</f>
        <v>4498375</v>
      </c>
      <c r="C19" s="65"/>
      <c r="D19" s="58"/>
    </row>
    <row r="20" spans="1:4" x14ac:dyDescent="0.25">
      <c r="A20" s="13" t="s">
        <v>24</v>
      </c>
      <c r="B20" s="25">
        <f>B19*90%</f>
        <v>4048537.5</v>
      </c>
      <c r="C20" s="24"/>
      <c r="D20" s="58"/>
    </row>
    <row r="21" spans="1:4" x14ac:dyDescent="0.25">
      <c r="A21" s="13" t="s">
        <v>25</v>
      </c>
      <c r="B21" s="25">
        <f>B19*80%</f>
        <v>3598700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662500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B19*0.03/12</f>
        <v>11245.9375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R7" sqref="R7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147</v>
      </c>
      <c r="C2" s="4">
        <f t="shared" ref="C2:C16" si="1">B2*1.2</f>
        <v>176.4</v>
      </c>
      <c r="D2" s="4">
        <f t="shared" ref="D2:D16" si="2">C2*1.2</f>
        <v>211.68</v>
      </c>
      <c r="E2" s="5">
        <f t="shared" ref="E2:E16" si="3">R2</f>
        <v>3000000</v>
      </c>
      <c r="F2" s="4">
        <f t="shared" ref="F2:F7" si="4">ROUND((E2/B2),0)</f>
        <v>20408</v>
      </c>
      <c r="G2" s="4">
        <f t="shared" ref="G2:G7" si="5">ROUND((E2/C2),0)</f>
        <v>17007</v>
      </c>
      <c r="H2" s="4">
        <f t="shared" ref="H2:H7" si="6">ROUND((E2/D2),0)</f>
        <v>14172</v>
      </c>
      <c r="I2" s="4">
        <f t="shared" ref="I2:I7" si="7">T2</f>
        <v>0</v>
      </c>
      <c r="J2" s="4">
        <f t="shared" ref="J2:J7" si="8">U2</f>
        <v>0</v>
      </c>
      <c r="O2">
        <v>0</v>
      </c>
      <c r="P2">
        <f t="shared" ref="P2:P7" si="9">O2/1.2</f>
        <v>0</v>
      </c>
      <c r="Q2">
        <v>147</v>
      </c>
      <c r="R2" s="2">
        <v>3000000</v>
      </c>
      <c r="S2" s="2" t="s">
        <v>86</v>
      </c>
    </row>
    <row r="3" spans="1:19" x14ac:dyDescent="0.25">
      <c r="A3" s="4">
        <v>2</v>
      </c>
      <c r="B3" s="4">
        <f t="shared" si="0"/>
        <v>229.16666666666669</v>
      </c>
      <c r="C3" s="4">
        <f t="shared" si="1"/>
        <v>275</v>
      </c>
      <c r="D3" s="4">
        <f t="shared" si="2"/>
        <v>330</v>
      </c>
      <c r="E3" s="5">
        <f t="shared" si="3"/>
        <v>4900000</v>
      </c>
      <c r="F3" s="4">
        <f t="shared" si="4"/>
        <v>21382</v>
      </c>
      <c r="G3" s="4">
        <f t="shared" si="5"/>
        <v>17818</v>
      </c>
      <c r="H3" s="4">
        <f t="shared" si="6"/>
        <v>14848</v>
      </c>
      <c r="I3" s="4">
        <f t="shared" si="7"/>
        <v>0</v>
      </c>
      <c r="J3" s="4">
        <f t="shared" si="8"/>
        <v>0</v>
      </c>
      <c r="O3">
        <v>0</v>
      </c>
      <c r="P3">
        <v>275</v>
      </c>
      <c r="Q3">
        <f t="shared" ref="Q3:Q7" si="10">P3/1.2</f>
        <v>229.16666666666669</v>
      </c>
      <c r="R3" s="2">
        <v>4900000</v>
      </c>
      <c r="S3" s="2"/>
    </row>
    <row r="4" spans="1:19" x14ac:dyDescent="0.25">
      <c r="A4" s="4">
        <v>3</v>
      </c>
      <c r="B4" s="4">
        <f t="shared" si="0"/>
        <v>200</v>
      </c>
      <c r="C4" s="4">
        <f t="shared" si="1"/>
        <v>240</v>
      </c>
      <c r="D4" s="4">
        <f t="shared" si="2"/>
        <v>288</v>
      </c>
      <c r="E4" s="5">
        <f t="shared" si="3"/>
        <v>4000000</v>
      </c>
      <c r="F4" s="4">
        <f t="shared" si="4"/>
        <v>20000</v>
      </c>
      <c r="G4" s="4">
        <f t="shared" si="5"/>
        <v>16667</v>
      </c>
      <c r="H4" s="4">
        <f t="shared" si="6"/>
        <v>13889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200</v>
      </c>
      <c r="R4" s="2">
        <v>4000000</v>
      </c>
      <c r="S4" s="2"/>
    </row>
    <row r="5" spans="1:19" x14ac:dyDescent="0.25">
      <c r="A5" s="4">
        <v>4</v>
      </c>
      <c r="B5" s="4">
        <f t="shared" si="0"/>
        <v>158</v>
      </c>
      <c r="C5" s="4">
        <f t="shared" si="1"/>
        <v>189.6</v>
      </c>
      <c r="D5" s="4">
        <f t="shared" si="2"/>
        <v>227.51999999999998</v>
      </c>
      <c r="E5" s="5">
        <f t="shared" si="3"/>
        <v>4500000</v>
      </c>
      <c r="F5" s="4">
        <f t="shared" si="4"/>
        <v>28481</v>
      </c>
      <c r="G5" s="4">
        <f t="shared" si="5"/>
        <v>23734</v>
      </c>
      <c r="H5" s="4">
        <f t="shared" si="6"/>
        <v>19778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158</v>
      </c>
      <c r="R5" s="2">
        <v>4500000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 t="s">
        <v>85</v>
      </c>
      <c r="F28" s="45" t="s">
        <v>83</v>
      </c>
      <c r="G28" s="45">
        <v>201</v>
      </c>
    </row>
    <row r="29" spans="1:19" s="9" customFormat="1" x14ac:dyDescent="0.25">
      <c r="C29" s="60" t="s">
        <v>1</v>
      </c>
      <c r="D29" s="60">
        <v>2241635</v>
      </c>
      <c r="F29" s="45" t="s">
        <v>71</v>
      </c>
      <c r="G29" s="45">
        <v>265</v>
      </c>
      <c r="H29" s="9">
        <f>G29/G28</f>
        <v>1.3184079601990051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>
        <f>G31/D29</f>
        <v>0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0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workbookViewId="0">
      <selection activeCell="C2" sqref="C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2025-02-06T08:04:06Z</dcterms:modified>
</cp:coreProperties>
</file>