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CB\Vile Parle (East)\Siddhant Padte\"/>
    </mc:Choice>
  </mc:AlternateContent>
  <xr:revisionPtr revIDLastSave="0" documentId="13_ncr:1_{B8687670-3DA0-4C60-9881-95D7E5C30D7E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23" l="1"/>
  <c r="B6" i="23"/>
  <c r="B7" i="23"/>
  <c r="B10" i="23" s="1"/>
  <c r="B11" i="23" s="1"/>
  <c r="B14" i="23"/>
  <c r="B23" i="23"/>
  <c r="B84" i="23"/>
  <c r="B12" i="23" l="1"/>
  <c r="B13" i="23" s="1"/>
  <c r="B16" i="23" s="1"/>
  <c r="B19" i="23" s="1"/>
  <c r="B21" i="23" s="1"/>
  <c r="B8" i="23"/>
  <c r="G31" i="4"/>
  <c r="P3" i="4"/>
  <c r="B25" i="23" l="1"/>
  <c r="B20" i="23"/>
  <c r="P7" i="4"/>
  <c r="Q7" i="4" s="1"/>
  <c r="J7" i="4"/>
  <c r="I7" i="4"/>
  <c r="Q6" i="4"/>
  <c r="P6" i="4"/>
  <c r="J6" i="4"/>
  <c r="I6" i="4"/>
  <c r="Q5" i="4"/>
  <c r="J5" i="4"/>
  <c r="I5" i="4"/>
  <c r="Q4" i="4"/>
  <c r="J4" i="4"/>
  <c r="I4" i="4"/>
  <c r="J3" i="4"/>
  <c r="I3" i="4"/>
  <c r="P2" i="4"/>
  <c r="J2" i="4"/>
  <c r="I2" i="4"/>
  <c r="G29" i="4" l="1"/>
  <c r="C12" i="25" l="1"/>
  <c r="C5" i="25" l="1"/>
  <c r="C4" i="25"/>
  <c r="C3" i="25"/>
  <c r="B2" i="4"/>
  <c r="C2" i="4" s="1"/>
  <c r="B3" i="4"/>
  <c r="C3" i="4" s="1"/>
  <c r="D3" i="4" s="1"/>
  <c r="B4" i="4"/>
  <c r="C4" i="4" s="1"/>
  <c r="D4" i="4" s="1"/>
  <c r="B6" i="4"/>
  <c r="C6" i="4" s="1"/>
  <c r="B7" i="4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G2" i="4" l="1"/>
  <c r="F2" i="4"/>
  <c r="G6" i="4"/>
  <c r="H6" i="4"/>
  <c r="F6" i="4"/>
  <c r="H3" i="4"/>
  <c r="G3" i="4"/>
  <c r="F3" i="4"/>
  <c r="H7" i="4"/>
  <c r="G7" i="4"/>
  <c r="F7" i="4"/>
  <c r="H4" i="4"/>
  <c r="F4" i="4"/>
  <c r="G4" i="4"/>
  <c r="H9" i="4"/>
  <c r="F10" i="4"/>
  <c r="D2" i="4"/>
  <c r="H2" i="4" s="1"/>
  <c r="H8" i="4"/>
  <c r="D6" i="4"/>
  <c r="F13" i="4"/>
  <c r="D10" i="4"/>
  <c r="H10" i="4" s="1"/>
  <c r="G10" i="4"/>
  <c r="D14" i="4"/>
  <c r="G14" i="4"/>
  <c r="F8" i="4"/>
  <c r="G9" i="4"/>
  <c r="F12" i="4"/>
  <c r="G13" i="4"/>
  <c r="H14" i="4"/>
  <c r="F9" i="4"/>
  <c r="H15" i="4"/>
  <c r="H16" i="4"/>
  <c r="G8" i="4"/>
  <c r="F11" i="4"/>
  <c r="G12" i="4"/>
  <c r="H13" i="4"/>
  <c r="F15" i="4"/>
  <c r="H11" i="4"/>
  <c r="C13" i="25"/>
  <c r="D13" i="25" s="1"/>
  <c r="C8" i="25" s="1"/>
  <c r="B5" i="4"/>
  <c r="F5" i="4" s="1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G5" i="4" s="1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<sst xmlns="http://schemas.openxmlformats.org/spreadsheetml/2006/main" count="130" uniqueCount="88">
  <si>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</si>
  <si>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</si>
  <si>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</si>
  <si>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</si>
  <si>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</si>
  <si>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</si>
  <si>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</si>
  <si>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</si>
  <si>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</si>
  <si>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</si>
  <si>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</si>
  <si>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</si>
  <si>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</si>
  <si>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</si>
  <si>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</si>
  <si>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</si>
  <si>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</si>
  <si>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</si>
  <si>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</si>
  <si>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</si>
  <si>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</si>
  <si>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</si>
  <si>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</si>
  <si>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</si>
  <si>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</si>
  <si>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</si>
  <si>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</si>
  <si>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</si>
  <si>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</si>
  <si>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</si>
  <si>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</si>
  <si>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</si>
  <si>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</si>
  <si>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</si>
  <si>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</si>
  <si>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</si>
  <si>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</si>
  <si>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</si>
  <si>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</si>
  <si>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</si>
  <si>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</si>
  <si>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</si>
  <si>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</si>
  <si>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</si>
  <si>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</si>
  <si>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</si>
  <si>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</si>
  <si>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</si>
  <si>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</si>
  <si>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</si>
  <si>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</si>
  <si>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</si>
  <si>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</si>
  <si>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</si>
  <si>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</si>
  <si>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</si>
  <si>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</si>
  <si>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</si>
  <si>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</si>
  <si>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</si>
  <si>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</si>
  <si>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</si>
  <si>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</si>
  <si>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</si>
  <si>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</si>
  <si>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</si>
  <si>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</si>
  <si>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</si>
  <si>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</si>
  <si>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</si>
  <si>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</si>
  <si>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</si>
  <si>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</si>
  <si>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</si>
  <si>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</si>
  <si>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</si>
  <si>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</si>
  <si>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</si>
  <si>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</si>
  <si>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</si>
  <si>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</si>
  <si>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</si>
  <si>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</si>
  <si>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</si>
  <si>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YOC - 1985</t>
  </si>
  <si>
    <t>IGR-27.06.24</t>
  </si>
  <si>
    <t>IGR-03.02.23</t>
  </si>
  <si>
    <t>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</si>
</sst>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48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779FEB-D886-467A-8070-274CB3AC6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9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315FCD-31C2-46C8-8B12-B9D902C67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35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286981</xdr:colOff>
      <xdr:row>45</xdr:row>
      <xdr:rowOff>20249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59FAB2-B337-4973-8489-8DB9EC59D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21381" cy="85927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296507</xdr:colOff>
      <xdr:row>47</xdr:row>
      <xdr:rowOff>134545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620FA0-5C9E-4D28-8EFE-36943C08A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30907" cy="8564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192656.46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222056.46</v>
      </c>
      <c r="D9" s="51" t="s">
        <v>62</v>
      </c>
      <c r="E9" s="52">
        <f>C9/10.764</f>
        <v>20629.548494983279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1985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40</v>
      </c>
      <c r="D13" s="58">
        <f>D12-C13</f>
        <v>60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O33" sqref="O33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9"/>
      <c r="L1" s="69"/>
      <c r="M1" s="69"/>
      <c r="N1" s="69"/>
      <c r="O1" s="69"/>
      <c r="P1" s="69"/>
      <c r="Q1" s="69"/>
      <c r="R1" s="69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H20" sqref="H20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34000</v>
      </c>
      <c r="C3" s="19" t="s">
        <v>75</v>
      </c>
      <c r="D3" s="6" t="s">
        <v>71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31500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40</v>
      </c>
      <c r="C7" s="20">
        <v>2025</v>
      </c>
    </row>
    <row r="8" spans="1:4" x14ac:dyDescent="0.25">
      <c r="A8" s="13" t="s">
        <v>18</v>
      </c>
      <c r="B8" s="20">
        <f>B9-B7</f>
        <v>20</v>
      </c>
      <c r="C8" s="20">
        <v>1985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60</v>
      </c>
      <c r="C10" s="20"/>
    </row>
    <row r="11" spans="1:4" x14ac:dyDescent="0.25">
      <c r="A11" s="13"/>
      <c r="B11" s="21">
        <f>B10%</f>
        <v>0.6</v>
      </c>
      <c r="C11" s="21"/>
    </row>
    <row r="12" spans="1:4" x14ac:dyDescent="0.25">
      <c r="A12" s="13" t="s">
        <v>21</v>
      </c>
      <c r="B12" s="16">
        <f>B6*B11</f>
        <v>1500</v>
      </c>
      <c r="C12" s="19"/>
    </row>
    <row r="13" spans="1:4" x14ac:dyDescent="0.25">
      <c r="A13" s="13" t="s">
        <v>22</v>
      </c>
      <c r="B13" s="16">
        <f>B6-B12</f>
        <v>1000</v>
      </c>
      <c r="C13" s="19"/>
    </row>
    <row r="14" spans="1:4" x14ac:dyDescent="0.25">
      <c r="A14" s="13" t="s">
        <v>15</v>
      </c>
      <c r="B14" s="16">
        <f>B5</f>
        <v>31500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32500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ABUA</v>
      </c>
      <c r="B18" s="23">
        <v>126</v>
      </c>
      <c r="C18" s="20"/>
    </row>
    <row r="19" spans="1:4" x14ac:dyDescent="0.25">
      <c r="A19" s="13" t="s">
        <v>73</v>
      </c>
      <c r="B19" s="24">
        <f>B18*B16</f>
        <v>4095000</v>
      </c>
      <c r="C19" s="65"/>
      <c r="D19" s="58"/>
    </row>
    <row r="20" spans="1:4" x14ac:dyDescent="0.25">
      <c r="A20" s="13" t="s">
        <v>24</v>
      </c>
      <c r="B20" s="25">
        <f>B19*90%</f>
        <v>3685500</v>
      </c>
      <c r="C20" s="24"/>
      <c r="D20" s="58"/>
    </row>
    <row r="21" spans="1:4" x14ac:dyDescent="0.25">
      <c r="A21" s="13" t="s">
        <v>25</v>
      </c>
      <c r="B21" s="25">
        <f>B19*80%</f>
        <v>3276000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315000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8531.25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G28" sqref="G2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200</v>
      </c>
      <c r="C2" s="4">
        <f t="shared" ref="C2:C16" si="1">B2*1.2</f>
        <v>240</v>
      </c>
      <c r="D2" s="4">
        <f t="shared" ref="D2:D16" si="2">C2*1.2</f>
        <v>288</v>
      </c>
      <c r="E2" s="5">
        <f t="shared" ref="E2:E16" si="3">R2</f>
        <v>7800000</v>
      </c>
      <c r="F2" s="66">
        <f t="shared" ref="F2:F7" si="4">ROUND((E2/B2),0)</f>
        <v>39000</v>
      </c>
      <c r="G2" s="66">
        <f t="shared" ref="G2:G7" si="5">ROUND((E2/C2),0)</f>
        <v>32500</v>
      </c>
      <c r="H2" s="66">
        <f t="shared" ref="H2:H7" si="6">ROUND((E2/D2),0)</f>
        <v>27083</v>
      </c>
      <c r="I2" s="66">
        <f t="shared" ref="I2:I7" si="7">T2</f>
        <v>0</v>
      </c>
      <c r="J2" s="66">
        <f t="shared" ref="J2:J7" si="8">U2</f>
        <v>0</v>
      </c>
      <c r="K2" s="67"/>
      <c r="L2" s="67"/>
      <c r="M2" s="67"/>
      <c r="N2" s="67"/>
      <c r="O2" s="67">
        <v>0</v>
      </c>
      <c r="P2" s="67">
        <f t="shared" ref="P2:P7" si="9">O2/1.2</f>
        <v>0</v>
      </c>
      <c r="Q2" s="67">
        <v>200</v>
      </c>
      <c r="R2" s="68">
        <v>7800000</v>
      </c>
      <c r="S2" s="68" t="s">
        <v>85</v>
      </c>
    </row>
    <row r="3" spans="1:19" x14ac:dyDescent="0.25">
      <c r="A3" s="4">
        <v>2</v>
      </c>
      <c r="B3" s="4">
        <f t="shared" si="0"/>
        <v>144</v>
      </c>
      <c r="C3" s="4">
        <f t="shared" si="1"/>
        <v>172.79999999999998</v>
      </c>
      <c r="D3" s="4">
        <f t="shared" si="2"/>
        <v>207.35999999999999</v>
      </c>
      <c r="E3" s="5">
        <f t="shared" si="3"/>
        <v>3741000</v>
      </c>
      <c r="F3" s="4">
        <f t="shared" si="4"/>
        <v>25979</v>
      </c>
      <c r="G3" s="4">
        <f t="shared" si="5"/>
        <v>21649</v>
      </c>
      <c r="H3" s="4">
        <f t="shared" si="6"/>
        <v>18041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144</v>
      </c>
      <c r="R3" s="2">
        <v>3741000</v>
      </c>
      <c r="S3" s="2" t="s">
        <v>86</v>
      </c>
    </row>
    <row r="4" spans="1:19" x14ac:dyDescent="0.25">
      <c r="A4" s="4">
        <v>3</v>
      </c>
      <c r="B4" s="4">
        <f t="shared" si="0"/>
        <v>191.66666666666669</v>
      </c>
      <c r="C4" s="4">
        <f t="shared" si="1"/>
        <v>230.00000000000003</v>
      </c>
      <c r="D4" s="4">
        <f t="shared" si="2"/>
        <v>276</v>
      </c>
      <c r="E4" s="5">
        <f t="shared" si="3"/>
        <v>8000000</v>
      </c>
      <c r="F4" s="66">
        <f t="shared" si="4"/>
        <v>41739</v>
      </c>
      <c r="G4" s="66">
        <f t="shared" si="5"/>
        <v>34783</v>
      </c>
      <c r="H4" s="66">
        <f t="shared" si="6"/>
        <v>28986</v>
      </c>
      <c r="I4" s="66">
        <f t="shared" si="7"/>
        <v>0</v>
      </c>
      <c r="J4" s="66">
        <f t="shared" si="8"/>
        <v>0</v>
      </c>
      <c r="K4" s="67"/>
      <c r="L4" s="67"/>
      <c r="M4" s="67"/>
      <c r="N4" s="67"/>
      <c r="O4" s="67">
        <v>0</v>
      </c>
      <c r="P4" s="67">
        <v>230</v>
      </c>
      <c r="Q4" s="67">
        <f t="shared" ref="Q4:Q7" si="10">P4/1.2</f>
        <v>191.66666666666669</v>
      </c>
      <c r="R4" s="68">
        <v>8000000</v>
      </c>
      <c r="S4" s="2"/>
    </row>
    <row r="5" spans="1:19" x14ac:dyDescent="0.25">
      <c r="A5" s="4">
        <v>4</v>
      </c>
      <c r="B5" s="4">
        <f t="shared" si="0"/>
        <v>216.66666666666669</v>
      </c>
      <c r="C5" s="4">
        <f t="shared" si="1"/>
        <v>260</v>
      </c>
      <c r="D5" s="4">
        <f t="shared" si="2"/>
        <v>312</v>
      </c>
      <c r="E5" s="5">
        <f t="shared" si="3"/>
        <v>9000000</v>
      </c>
      <c r="F5" s="66">
        <f t="shared" si="4"/>
        <v>41538</v>
      </c>
      <c r="G5" s="66">
        <f t="shared" si="5"/>
        <v>34615</v>
      </c>
      <c r="H5" s="66">
        <f t="shared" si="6"/>
        <v>28846</v>
      </c>
      <c r="I5" s="66">
        <f t="shared" si="7"/>
        <v>0</v>
      </c>
      <c r="J5" s="66">
        <f t="shared" si="8"/>
        <v>0</v>
      </c>
      <c r="K5" s="67"/>
      <c r="L5" s="67"/>
      <c r="M5" s="67"/>
      <c r="N5" s="67"/>
      <c r="O5" s="67">
        <v>0</v>
      </c>
      <c r="P5" s="67">
        <v>260</v>
      </c>
      <c r="Q5" s="67">
        <f t="shared" si="10"/>
        <v>216.66666666666669</v>
      </c>
      <c r="R5" s="68">
        <v>9000000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ref="F8:F15" si="11">ROUND((E8/B8),0)</f>
        <v>#DIV/0!</v>
      </c>
      <c r="G8" s="4" t="e">
        <f t="shared" ref="G8:G15" si="12">ROUND((E8/C8),0)</f>
        <v>#DIV/0!</v>
      </c>
      <c r="H8" s="4" t="e">
        <f t="shared" ref="H8:H15" si="13">ROUND((E8/D8),0)</f>
        <v>#DIV/0!</v>
      </c>
      <c r="I8" s="4">
        <f t="shared" ref="I8:I15" si="14">T8</f>
        <v>0</v>
      </c>
      <c r="J8" s="4">
        <f t="shared" ref="J8:J15" si="15">U8</f>
        <v>0</v>
      </c>
      <c r="O8">
        <v>0</v>
      </c>
      <c r="P8">
        <f t="shared" ref="P8:P10" si="16">O8/1.2</f>
        <v>0</v>
      </c>
      <c r="Q8">
        <f t="shared" ref="Q8:Q10" si="17">P8/1.2</f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11"/>
        <v>#DIV/0!</v>
      </c>
      <c r="G9" s="4" t="e">
        <f t="shared" si="12"/>
        <v>#DIV/0!</v>
      </c>
      <c r="H9" s="4" t="e">
        <f t="shared" si="13"/>
        <v>#DIV/0!</v>
      </c>
      <c r="I9" s="4">
        <f t="shared" si="14"/>
        <v>0</v>
      </c>
      <c r="J9" s="4">
        <f t="shared" si="15"/>
        <v>0</v>
      </c>
      <c r="O9">
        <v>0</v>
      </c>
      <c r="P9">
        <f t="shared" si="16"/>
        <v>0</v>
      </c>
      <c r="Q9">
        <f t="shared" si="17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11"/>
        <v>#DIV/0!</v>
      </c>
      <c r="G10" s="4" t="e">
        <f t="shared" si="12"/>
        <v>#DIV/0!</v>
      </c>
      <c r="H10" s="4" t="e">
        <f t="shared" si="13"/>
        <v>#DIV/0!</v>
      </c>
      <c r="I10" s="4">
        <f t="shared" si="14"/>
        <v>0</v>
      </c>
      <c r="J10" s="4">
        <f t="shared" si="15"/>
        <v>0</v>
      </c>
      <c r="O10">
        <v>0</v>
      </c>
      <c r="P10">
        <f t="shared" si="16"/>
        <v>0</v>
      </c>
      <c r="Q10">
        <f t="shared" si="17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11"/>
        <v>#DIV/0!</v>
      </c>
      <c r="G11" s="4" t="e">
        <f t="shared" si="12"/>
        <v>#DIV/0!</v>
      </c>
      <c r="H11" s="4" t="e">
        <f t="shared" si="13"/>
        <v>#DIV/0!</v>
      </c>
      <c r="I11" s="4">
        <f t="shared" si="14"/>
        <v>0</v>
      </c>
      <c r="J11" s="4">
        <f t="shared" si="15"/>
        <v>0</v>
      </c>
      <c r="O11">
        <v>0</v>
      </c>
      <c r="P11">
        <f t="shared" ref="P11:P15" si="18">O11/1.2</f>
        <v>0</v>
      </c>
      <c r="Q11">
        <f t="shared" ref="Q11:Q15" si="19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11"/>
        <v>#DIV/0!</v>
      </c>
      <c r="G12" s="4" t="e">
        <f t="shared" si="12"/>
        <v>#DIV/0!</v>
      </c>
      <c r="H12" s="4" t="e">
        <f t="shared" si="13"/>
        <v>#DIV/0!</v>
      </c>
      <c r="I12" s="4">
        <f t="shared" si="14"/>
        <v>0</v>
      </c>
      <c r="J12" s="4">
        <f t="shared" si="15"/>
        <v>0</v>
      </c>
      <c r="O12">
        <v>0</v>
      </c>
      <c r="P12">
        <f t="shared" si="18"/>
        <v>0</v>
      </c>
      <c r="Q12">
        <f t="shared" si="19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11"/>
        <v>#DIV/0!</v>
      </c>
      <c r="G13" s="4" t="e">
        <f t="shared" si="12"/>
        <v>#DIV/0!</v>
      </c>
      <c r="H13" s="4" t="e">
        <f t="shared" si="13"/>
        <v>#DIV/0!</v>
      </c>
      <c r="I13" s="4">
        <f t="shared" si="14"/>
        <v>0</v>
      </c>
      <c r="J13" s="4">
        <f t="shared" si="15"/>
        <v>0</v>
      </c>
      <c r="O13">
        <v>0</v>
      </c>
      <c r="P13">
        <f t="shared" si="18"/>
        <v>0</v>
      </c>
      <c r="Q13">
        <f t="shared" si="19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11"/>
        <v>#DIV/0!</v>
      </c>
      <c r="G14" s="4" t="e">
        <f t="shared" si="12"/>
        <v>#DIV/0!</v>
      </c>
      <c r="H14" s="4" t="e">
        <f t="shared" si="13"/>
        <v>#DIV/0!</v>
      </c>
      <c r="I14" s="4">
        <f t="shared" si="14"/>
        <v>0</v>
      </c>
      <c r="J14" s="4">
        <f t="shared" si="15"/>
        <v>0</v>
      </c>
      <c r="O14">
        <v>0</v>
      </c>
      <c r="P14">
        <f t="shared" si="18"/>
        <v>0</v>
      </c>
      <c r="Q14">
        <f t="shared" si="19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11"/>
        <v>#DIV/0!</v>
      </c>
      <c r="G15" s="4" t="e">
        <f t="shared" si="12"/>
        <v>#DIV/0!</v>
      </c>
      <c r="H15" s="4" t="e">
        <f t="shared" si="13"/>
        <v>#DIV/0!</v>
      </c>
      <c r="I15" s="4">
        <f t="shared" si="14"/>
        <v>0</v>
      </c>
      <c r="J15" s="4">
        <f t="shared" si="15"/>
        <v>0</v>
      </c>
      <c r="O15">
        <v>0</v>
      </c>
      <c r="P15">
        <f t="shared" si="18"/>
        <v>0</v>
      </c>
      <c r="Q15">
        <f t="shared" si="19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20">ROUND((E16/B16),0)</f>
        <v>#DIV/0!</v>
      </c>
      <c r="G16" s="4" t="e">
        <f t="shared" ref="G16" si="21">ROUND((E16/C16),0)</f>
        <v>#DIV/0!</v>
      </c>
      <c r="H16" s="4" t="e">
        <f t="shared" ref="H16" si="22">ROUND((E16/D16),0)</f>
        <v>#DIV/0!</v>
      </c>
      <c r="I16" s="4">
        <f t="shared" ref="I16" si="23">T16</f>
        <v>0</v>
      </c>
      <c r="J16" s="4">
        <f t="shared" ref="J16" si="24">U16</f>
        <v>0</v>
      </c>
      <c r="O16">
        <v>0</v>
      </c>
      <c r="P16">
        <f t="shared" ref="P16" si="25">O16/1.2</f>
        <v>0</v>
      </c>
      <c r="Q16">
        <f t="shared" ref="Q16" si="26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7">Q17</f>
        <v>0</v>
      </c>
      <c r="C17" s="4">
        <f t="shared" ref="C17:C21" si="28">B17*1.2</f>
        <v>0</v>
      </c>
      <c r="D17" s="4">
        <f t="shared" ref="D17:D21" si="29">C17*1.2</f>
        <v>0</v>
      </c>
      <c r="E17" s="5">
        <f t="shared" ref="E17:E21" si="30">R17</f>
        <v>0</v>
      </c>
      <c r="F17" s="4" t="e">
        <f t="shared" ref="F17" si="31">ROUND((E17/B17),0)</f>
        <v>#DIV/0!</v>
      </c>
      <c r="G17" s="4" t="e">
        <f t="shared" ref="G17" si="32">ROUND((E17/C17),0)</f>
        <v>#DIV/0!</v>
      </c>
      <c r="H17" s="4" t="e">
        <f t="shared" ref="H17" si="33">ROUND((E17/D17),0)</f>
        <v>#DIV/0!</v>
      </c>
      <c r="I17" s="4">
        <f t="shared" ref="I17" si="34">T17</f>
        <v>0</v>
      </c>
      <c r="J17" s="4">
        <f t="shared" ref="J17" si="35">U17</f>
        <v>0</v>
      </c>
      <c r="O17">
        <v>0</v>
      </c>
      <c r="P17">
        <f t="shared" ref="P17" si="36">O17/1.2</f>
        <v>0</v>
      </c>
      <c r="Q17">
        <f t="shared" ref="Q17" si="37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7"/>
        <v>0</v>
      </c>
      <c r="C18" s="4">
        <f t="shared" si="28"/>
        <v>0</v>
      </c>
      <c r="D18" s="4">
        <f t="shared" si="29"/>
        <v>0</v>
      </c>
      <c r="E18" s="5">
        <f t="shared" si="30"/>
        <v>0</v>
      </c>
      <c r="F18" s="4" t="e">
        <f t="shared" ref="F18:F21" si="38">ROUND((E18/B18),0)</f>
        <v>#DIV/0!</v>
      </c>
      <c r="G18" s="4" t="e">
        <f t="shared" ref="G18:G21" si="39">ROUND((E18/C18),0)</f>
        <v>#DIV/0!</v>
      </c>
      <c r="H18" s="4" t="e">
        <f t="shared" ref="H18:H21" si="40">ROUND((E18/D18),0)</f>
        <v>#DIV/0!</v>
      </c>
      <c r="I18" s="4">
        <f t="shared" ref="I18:J21" si="41">T18</f>
        <v>0</v>
      </c>
      <c r="J18" s="4">
        <f t="shared" si="41"/>
        <v>0</v>
      </c>
      <c r="O18">
        <v>0</v>
      </c>
      <c r="P18">
        <f t="shared" ref="P18" si="42">O18/1.2</f>
        <v>0</v>
      </c>
      <c r="Q18">
        <f t="shared" ref="Q18:Q21" si="43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7"/>
        <v>0</v>
      </c>
      <c r="C19" s="4">
        <f t="shared" si="28"/>
        <v>0</v>
      </c>
      <c r="D19" s="4">
        <f t="shared" si="29"/>
        <v>0</v>
      </c>
      <c r="E19" s="5">
        <f t="shared" si="30"/>
        <v>0</v>
      </c>
      <c r="F19" s="4" t="e">
        <f t="shared" si="38"/>
        <v>#DIV/0!</v>
      </c>
      <c r="G19" s="4" t="e">
        <f t="shared" si="39"/>
        <v>#DIV/0!</v>
      </c>
      <c r="H19" s="4" t="e">
        <f t="shared" si="40"/>
        <v>#DIV/0!</v>
      </c>
      <c r="I19" s="4">
        <f t="shared" si="41"/>
        <v>0</v>
      </c>
      <c r="J19" s="4">
        <f t="shared" si="41"/>
        <v>0</v>
      </c>
      <c r="O19">
        <v>0</v>
      </c>
      <c r="P19">
        <f>O19/1.2</f>
        <v>0</v>
      </c>
      <c r="Q19">
        <f t="shared" si="43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44">Q20</f>
        <v>0</v>
      </c>
      <c r="C20" s="4">
        <f t="shared" ref="C20" si="45">B20*1.2</f>
        <v>0</v>
      </c>
      <c r="D20" s="4">
        <f t="shared" ref="D20" si="46">C20*1.2</f>
        <v>0</v>
      </c>
      <c r="E20" s="5">
        <f t="shared" ref="E20" si="47">R20</f>
        <v>0</v>
      </c>
      <c r="F20" s="4" t="e">
        <f t="shared" ref="F20" si="48">ROUND((E20/B20),0)</f>
        <v>#DIV/0!</v>
      </c>
      <c r="G20" s="4" t="e">
        <f t="shared" ref="G20" si="49">ROUND((E20/C20),0)</f>
        <v>#DIV/0!</v>
      </c>
      <c r="H20" s="4" t="e">
        <f t="shared" ref="H20" si="50">ROUND((E20/D20),0)</f>
        <v>#DIV/0!</v>
      </c>
      <c r="I20" s="4">
        <f t="shared" ref="I20" si="51">T20</f>
        <v>0</v>
      </c>
      <c r="J20" s="4">
        <f t="shared" ref="J20" si="52">U20</f>
        <v>0</v>
      </c>
      <c r="O20">
        <v>0</v>
      </c>
      <c r="P20">
        <f t="shared" ref="P20" si="53">O20/1.2</f>
        <v>0</v>
      </c>
      <c r="Q20">
        <f t="shared" ref="Q20" si="54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7"/>
        <v>0</v>
      </c>
      <c r="C21" s="4">
        <f t="shared" si="28"/>
        <v>0</v>
      </c>
      <c r="D21" s="4">
        <f t="shared" si="29"/>
        <v>0</v>
      </c>
      <c r="E21" s="5">
        <f t="shared" si="30"/>
        <v>0</v>
      </c>
      <c r="F21" s="4" t="e">
        <f t="shared" si="38"/>
        <v>#DIV/0!</v>
      </c>
      <c r="G21" s="4" t="e">
        <f t="shared" si="39"/>
        <v>#DIV/0!</v>
      </c>
      <c r="H21" s="4" t="e">
        <f t="shared" si="40"/>
        <v>#DIV/0!</v>
      </c>
      <c r="I21" s="4">
        <f t="shared" si="41"/>
        <v>0</v>
      </c>
      <c r="J21" s="4">
        <f t="shared" si="41"/>
        <v>0</v>
      </c>
      <c r="O21">
        <v>0</v>
      </c>
      <c r="P21">
        <f>O21/1.2</f>
        <v>0</v>
      </c>
      <c r="Q21">
        <f t="shared" si="43"/>
        <v>0</v>
      </c>
      <c r="R21" s="2">
        <v>0</v>
      </c>
      <c r="S21" s="2"/>
    </row>
    <row r="22" spans="1:19" s="9" customFormat="1" x14ac:dyDescent="0.25"/>
    <row r="23" spans="1:19" s="9" customFormat="1" x14ac:dyDescent="0.25">
      <c r="F23" s="9" t="s">
        <v>84</v>
      </c>
    </row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45" t="s">
        <v>87</v>
      </c>
      <c r="G27" s="45">
        <v>106</v>
      </c>
    </row>
    <row r="28" spans="1:19" s="9" customFormat="1" x14ac:dyDescent="0.25">
      <c r="C28" s="60" t="s">
        <v>74</v>
      </c>
      <c r="D28" s="60"/>
      <c r="F28" s="45" t="s">
        <v>83</v>
      </c>
      <c r="G28" s="45">
        <v>105</v>
      </c>
    </row>
    <row r="29" spans="1:19" s="9" customFormat="1" x14ac:dyDescent="0.25">
      <c r="C29" s="60" t="s">
        <v>1</v>
      </c>
      <c r="D29" s="60"/>
      <c r="F29" s="45" t="s">
        <v>71</v>
      </c>
      <c r="G29" s="45">
        <f>G28*1.2</f>
        <v>126</v>
      </c>
      <c r="H29" s="9">
        <f>G29/G28</f>
        <v>1.2</v>
      </c>
    </row>
    <row r="30" spans="1:19" s="9" customFormat="1" x14ac:dyDescent="0.25">
      <c r="F30" s="45" t="s">
        <v>72</v>
      </c>
      <c r="G30" s="45">
        <v>39000</v>
      </c>
    </row>
    <row r="31" spans="1:19" s="9" customFormat="1" x14ac:dyDescent="0.25">
      <c r="C31" s="63"/>
      <c r="D31" s="63"/>
      <c r="F31" s="63" t="s">
        <v>73</v>
      </c>
      <c r="G31" s="63">
        <f>G28*G30</f>
        <v>4095000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3685500</v>
      </c>
    </row>
    <row r="33" spans="3:7" s="9" customFormat="1" x14ac:dyDescent="0.25">
      <c r="C33" s="63"/>
      <c r="D33" s="63"/>
      <c r="F33" s="63" t="s">
        <v>25</v>
      </c>
      <c r="G33" s="63">
        <f>G31*80%</f>
        <v>3276000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2025-02-04T06:09:30Z</dcterms:modified>
</cp:coreProperties>
</file>