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3" i="4" l="1"/>
  <c r="Q8" i="15" l="1"/>
  <c r="P8" i="15"/>
  <c r="R15" i="14"/>
  <c r="Q15" i="14"/>
  <c r="T10" i="13"/>
  <c r="S10" i="13"/>
  <c r="W34" i="4"/>
  <c r="I31" i="4"/>
  <c r="G31" i="4"/>
  <c r="G29" i="4"/>
  <c r="G30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<sst xmlns="http://schemas.openxmlformats.org/spreadsheetml/2006/main" count="51" uniqueCount="45">
  <si>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</si>
  <si>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</si>
  <si>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</si>
  <si>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</si>
  <si>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</si>
  <si>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</si>
  <si>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</si>
  <si>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</si>
  <si>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</si>
  <si>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</si>
  <si>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</si>
  <si>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</si>
  <si>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</si>
  <si>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</si>
  <si>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</si>
  <si>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</si>
  <si>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</si>
  <si>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</si>
  <si>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</si>
  <si>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</si>
  <si>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</si>
  <si>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</si>
  <si>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</si>
  <si>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</si>
  <si>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</si>
  <si>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</si>
  <si>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</si>
  <si>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</si>
  <si>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</si>
  <si>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</si>
  <si>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</si>
  <si>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</si>
  <si>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</si>
  <si>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</si>
  <si>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</si>
  <si>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</si>
  <si>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</si>
  <si>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</si>
  <si>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</si>
  <si>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</si>
  <si>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</si>
  <si>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SVC CO-OPERATIVE BANK LTD ( Ghatkopar (W) Branch ) - Sanika Sanjay Apte And Sanjay Parshuram Apte</t>
  </si>
  <si>
    <t>Agree CA</t>
  </si>
  <si>
    <t>Encl. Bal</t>
  </si>
  <si>
    <t>Open Terr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</si>
</sst>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2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14</xdr:col>
      <xdr:colOff>581872</xdr:colOff>
      <xdr:row>28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068272" cy="519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96114</xdr:colOff>
      <xdr:row>31</xdr:row>
      <xdr:rowOff>172139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192114" cy="4934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86588</xdr:colOff>
      <xdr:row>28</xdr:row>
      <xdr:rowOff>76902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182588" cy="5029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47625</xdr:rowOff>
    </xdr:from>
    <xdr:to>
      <xdr:col>12</xdr:col>
      <xdr:colOff>172314</xdr:colOff>
      <xdr:row>30</xdr:row>
      <xdr:rowOff>19771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238125"/>
          <a:ext cx="6192114" cy="5163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14</xdr:col>
      <xdr:colOff>429621</xdr:colOff>
      <xdr:row>37</xdr:row>
      <xdr:rowOff>105561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524000"/>
          <a:ext cx="7135221" cy="56300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25</xdr:col>
      <xdr:colOff>220382</xdr:colOff>
      <xdr:row>29</xdr:row>
      <xdr:rowOff>153166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9364382" cy="5487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20</xdr:col>
      <xdr:colOff>153698</xdr:colOff>
      <xdr:row>30</xdr:row>
      <xdr:rowOff>96008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81000"/>
          <a:ext cx="9297698" cy="543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4" zoomScaleNormal="100" workbookViewId="0">
      <selection activeCell="J20" sqref="J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472</v>
      </c>
      <c r="C3" s="4">
        <f>B3*1.2</f>
        <v>566.4</v>
      </c>
      <c r="D3" s="4">
        <f t="shared" ref="D3:D9" si="2">C3*1.2</f>
        <v>679.68</v>
      </c>
      <c r="E3" s="5">
        <f t="shared" ref="E3:E9" si="3">R3</f>
        <v>4500000</v>
      </c>
      <c r="F3" s="9">
        <f t="shared" ref="F3:F9" si="4">ROUND((E3/B3),0)</f>
        <v>9534</v>
      </c>
      <c r="G3" s="9">
        <f t="shared" ref="G3:G9" si="5">ROUND((E3/C3),0)</f>
        <v>7945</v>
      </c>
      <c r="H3" s="9">
        <f t="shared" ref="H3:H9" si="6">ROUND((E3/D3),0)</f>
        <v>6621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472</v>
      </c>
      <c r="R3" s="2">
        <v>4500000</v>
      </c>
    </row>
    <row r="4" spans="1:20" x14ac:dyDescent="0.25">
      <c r="A4" s="4">
        <f t="shared" si="0"/>
        <v>0</v>
      </c>
      <c r="B4" s="4">
        <f t="shared" si="1"/>
        <v>472</v>
      </c>
      <c r="C4" s="4">
        <f t="shared" ref="C4:C9" si="9">B4*1.2</f>
        <v>566.4</v>
      </c>
      <c r="D4" s="4">
        <f t="shared" si="2"/>
        <v>679.68</v>
      </c>
      <c r="E4" s="5">
        <f t="shared" si="3"/>
        <v>4800001</v>
      </c>
      <c r="F4" s="9">
        <f t="shared" si="4"/>
        <v>10169</v>
      </c>
      <c r="G4" s="9">
        <f t="shared" si="5"/>
        <v>8475</v>
      </c>
      <c r="H4" s="9">
        <f t="shared" si="6"/>
        <v>7062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472</v>
      </c>
      <c r="R4" s="2">
        <v>4800001</v>
      </c>
    </row>
    <row r="5" spans="1:20" s="47" customFormat="1" x14ac:dyDescent="0.25">
      <c r="A5" s="45">
        <f t="shared" si="0"/>
        <v>0</v>
      </c>
      <c r="B5" s="45">
        <f t="shared" si="1"/>
        <v>614</v>
      </c>
      <c r="C5" s="45">
        <f t="shared" si="9"/>
        <v>736.8</v>
      </c>
      <c r="D5" s="45">
        <f t="shared" si="2"/>
        <v>884.16</v>
      </c>
      <c r="E5" s="46">
        <f t="shared" si="3"/>
        <v>6278500</v>
      </c>
      <c r="F5" s="45">
        <f t="shared" si="4"/>
        <v>10226</v>
      </c>
      <c r="G5" s="45">
        <f t="shared" si="5"/>
        <v>8521</v>
      </c>
      <c r="H5" s="45">
        <f t="shared" si="6"/>
        <v>7101</v>
      </c>
      <c r="I5" s="45" t="e">
        <f>#REF!</f>
        <v>#REF!</v>
      </c>
      <c r="J5" s="45">
        <f t="shared" si="7"/>
        <v>0</v>
      </c>
      <c r="O5" s="47">
        <v>0</v>
      </c>
      <c r="P5" s="47">
        <f t="shared" si="8"/>
        <v>0</v>
      </c>
      <c r="Q5" s="47">
        <v>614</v>
      </c>
      <c r="R5" s="48">
        <v>6278500</v>
      </c>
    </row>
    <row r="6" spans="1:20" s="47" customFormat="1" x14ac:dyDescent="0.25">
      <c r="A6" s="45">
        <f t="shared" si="0"/>
        <v>0</v>
      </c>
      <c r="B6" s="45">
        <f t="shared" si="1"/>
        <v>614</v>
      </c>
      <c r="C6" s="45">
        <f t="shared" si="9"/>
        <v>736.8</v>
      </c>
      <c r="D6" s="45">
        <f t="shared" si="2"/>
        <v>884.16</v>
      </c>
      <c r="E6" s="46">
        <f t="shared" si="3"/>
        <v>6270000</v>
      </c>
      <c r="F6" s="45">
        <f t="shared" si="4"/>
        <v>10212</v>
      </c>
      <c r="G6" s="45">
        <f t="shared" si="5"/>
        <v>8510</v>
      </c>
      <c r="H6" s="45">
        <f t="shared" si="6"/>
        <v>7091</v>
      </c>
      <c r="I6" s="45" t="e">
        <f>#REF!</f>
        <v>#REF!</v>
      </c>
      <c r="J6" s="45">
        <f t="shared" si="7"/>
        <v>0</v>
      </c>
      <c r="O6" s="47">
        <v>0</v>
      </c>
      <c r="P6" s="47">
        <f t="shared" si="8"/>
        <v>0</v>
      </c>
      <c r="Q6" s="47">
        <v>614</v>
      </c>
      <c r="R6" s="48">
        <v>6270000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7:Q9" si="1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485</v>
      </c>
      <c r="C16" s="4">
        <f t="shared" ref="C16:C25" si="34">B16*1.2</f>
        <v>582</v>
      </c>
      <c r="D16" s="4">
        <f t="shared" ref="D16:D25" si="35">C16*1.2</f>
        <v>698.4</v>
      </c>
      <c r="E16" s="5">
        <f t="shared" ref="E16:E25" si="36">R16</f>
        <v>5250000</v>
      </c>
      <c r="F16" s="9">
        <f t="shared" ref="F16:F25" si="37">ROUND((E16/B16),0)</f>
        <v>10825</v>
      </c>
      <c r="G16" s="9">
        <f t="shared" ref="G16:G25" si="38">ROUND((E16/C16),0)</f>
        <v>9021</v>
      </c>
      <c r="H16" s="9">
        <f t="shared" ref="H16:H25" si="39">ROUND((E16/D16),0)</f>
        <v>7517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485</v>
      </c>
      <c r="R16" s="2">
        <v>5250000</v>
      </c>
    </row>
    <row r="17" spans="1:25" s="47" customFormat="1" x14ac:dyDescent="0.25">
      <c r="A17" s="45">
        <f t="shared" si="32"/>
        <v>0</v>
      </c>
      <c r="B17" s="45">
        <f t="shared" si="33"/>
        <v>620</v>
      </c>
      <c r="C17" s="45">
        <f t="shared" si="34"/>
        <v>744</v>
      </c>
      <c r="D17" s="45">
        <f t="shared" si="35"/>
        <v>892.8</v>
      </c>
      <c r="E17" s="46">
        <f t="shared" si="36"/>
        <v>7500000</v>
      </c>
      <c r="F17" s="45">
        <f t="shared" si="37"/>
        <v>12097</v>
      </c>
      <c r="G17" s="45">
        <f t="shared" si="38"/>
        <v>10081</v>
      </c>
      <c r="H17" s="45">
        <f t="shared" si="39"/>
        <v>8401</v>
      </c>
      <c r="I17" s="45" t="e">
        <f>#REF!</f>
        <v>#REF!</v>
      </c>
      <c r="J17" s="45">
        <f t="shared" si="40"/>
        <v>0</v>
      </c>
      <c r="O17" s="47">
        <v>0</v>
      </c>
      <c r="P17" s="47">
        <f t="shared" si="41"/>
        <v>0</v>
      </c>
      <c r="Q17" s="47">
        <v>620</v>
      </c>
      <c r="R17" s="48">
        <v>7500000</v>
      </c>
    </row>
    <row r="18" spans="1:25" s="47" customFormat="1" x14ac:dyDescent="0.25">
      <c r="A18" s="45">
        <f t="shared" si="32"/>
        <v>0</v>
      </c>
      <c r="B18" s="45">
        <f t="shared" si="33"/>
        <v>620</v>
      </c>
      <c r="C18" s="45">
        <f t="shared" si="34"/>
        <v>744</v>
      </c>
      <c r="D18" s="45">
        <f t="shared" si="35"/>
        <v>892.8</v>
      </c>
      <c r="E18" s="46">
        <f t="shared" si="36"/>
        <v>8700000</v>
      </c>
      <c r="F18" s="45">
        <f t="shared" si="37"/>
        <v>14032</v>
      </c>
      <c r="G18" s="45">
        <f t="shared" si="38"/>
        <v>11694</v>
      </c>
      <c r="H18" s="45">
        <f t="shared" si="39"/>
        <v>9745</v>
      </c>
      <c r="I18" s="45" t="e">
        <f>#REF!</f>
        <v>#REF!</v>
      </c>
      <c r="J18" s="45">
        <f t="shared" si="40"/>
        <v>0</v>
      </c>
      <c r="O18" s="47">
        <v>0</v>
      </c>
      <c r="P18" s="47">
        <f t="shared" si="41"/>
        <v>0</v>
      </c>
      <c r="Q18" s="47">
        <v>620</v>
      </c>
      <c r="R18" s="48">
        <v>8700000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42</v>
      </c>
      <c r="F28" s="7">
        <v>48.45</v>
      </c>
      <c r="G28">
        <f>F28*10.764</f>
        <v>521.51580000000001</v>
      </c>
      <c r="I28">
        <v>522</v>
      </c>
      <c r="S28" s="10"/>
      <c r="T28" s="10"/>
      <c r="U28" s="17" t="s">
        <v>15</v>
      </c>
      <c r="V28" s="18"/>
      <c r="W28" s="19">
        <f>W26-W27</f>
        <v>9500</v>
      </c>
      <c r="X28" s="22"/>
    </row>
    <row r="29" spans="1:25" ht="15.75" x14ac:dyDescent="0.25">
      <c r="E29" t="s">
        <v>43</v>
      </c>
      <c r="F29" s="7">
        <v>6.54</v>
      </c>
      <c r="G29">
        <f t="shared" ref="G29:G30" si="64">F29*10.764</f>
        <v>70.396559999999994</v>
      </c>
      <c r="H29" s="6"/>
      <c r="I29">
        <v>70</v>
      </c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44</v>
      </c>
      <c r="F30" s="7">
        <v>4.2</v>
      </c>
      <c r="G30">
        <f t="shared" si="64"/>
        <v>45.208799999999997</v>
      </c>
      <c r="I30">
        <v>45</v>
      </c>
      <c r="S30" s="10"/>
      <c r="T30" s="10"/>
      <c r="U30" s="17" t="s">
        <v>17</v>
      </c>
      <c r="V30" s="23"/>
      <c r="W30" s="24">
        <f>X30-X31</f>
        <v>5</v>
      </c>
      <c r="X30" s="25">
        <v>2025</v>
      </c>
    </row>
    <row r="31" spans="1:25" ht="15.75" x14ac:dyDescent="0.25">
      <c r="G31">
        <f>SUM(G28:G30)</f>
        <v>637.12116000000003</v>
      </c>
      <c r="I31">
        <f>SUM(I28:I30)</f>
        <v>637</v>
      </c>
      <c r="S31" s="10"/>
      <c r="T31" s="10"/>
      <c r="U31" s="17" t="s">
        <v>18</v>
      </c>
      <c r="V31" s="23"/>
      <c r="W31" s="24">
        <f>W32-W30</f>
        <v>55</v>
      </c>
      <c r="X31" s="31">
        <v>2020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7.5</v>
      </c>
      <c r="X33" s="24"/>
    </row>
    <row r="34" spans="15:24" ht="15.75" x14ac:dyDescent="0.25">
      <c r="U34" s="17"/>
      <c r="V34" s="26"/>
      <c r="W34" s="27">
        <f>W33%</f>
        <v>7.4999999999999997E-2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187.5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2312.5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9500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11812.5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637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7524562.5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6772106.25</v>
      </c>
      <c r="X43" s="35"/>
    </row>
    <row r="44" spans="15:24" ht="15.75" x14ac:dyDescent="0.25">
      <c r="S44" s="10"/>
      <c r="T44" s="10"/>
      <c r="U44" s="17" t="s">
        <v>26</v>
      </c>
      <c r="V44" s="23"/>
      <c r="W44" s="44">
        <f>W42*0.8</f>
        <v>6019650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1592500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15676.171875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T44"/>
  <sheetViews>
    <sheetView topLeftCell="D1" zoomScaleNormal="100" workbookViewId="0">
      <selection activeCell="T11" sqref="T11"/>
    </sheetView>
  </sheetViews>
  <sheetFormatPr defaultRowHeight="15" x14ac:dyDescent="0.25"/>
  <sheetData>
    <row r="7" spans="19:20" x14ac:dyDescent="0.25">
      <c r="S7">
        <v>37.369999999999997</v>
      </c>
    </row>
    <row r="8" spans="19:20" x14ac:dyDescent="0.25">
      <c r="S8">
        <v>2.74</v>
      </c>
    </row>
    <row r="9" spans="19:20" x14ac:dyDescent="0.25">
      <c r="S9">
        <v>3.78</v>
      </c>
    </row>
    <row r="10" spans="19:20" x14ac:dyDescent="0.25">
      <c r="S10">
        <f>SUM(S7:S9)</f>
        <v>43.89</v>
      </c>
      <c r="T10">
        <f>S10*10.764</f>
        <v>472.43196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2:R15"/>
  <sheetViews>
    <sheetView topLeftCell="D6" workbookViewId="0">
      <selection activeCell="R16" sqref="R16"/>
    </sheetView>
  </sheetViews>
  <sheetFormatPr defaultRowHeight="15" x14ac:dyDescent="0.25"/>
  <sheetData>
    <row r="12" spans="17:18" x14ac:dyDescent="0.25">
      <c r="Q12">
        <v>37.369999999999997</v>
      </c>
    </row>
    <row r="13" spans="17:18" x14ac:dyDescent="0.25">
      <c r="Q13">
        <v>2.74</v>
      </c>
    </row>
    <row r="14" spans="17:18" x14ac:dyDescent="0.25">
      <c r="Q14">
        <v>3.78</v>
      </c>
    </row>
    <row r="15" spans="17:18" x14ac:dyDescent="0.25">
      <c r="Q15">
        <f>SUM(Q12:Q14)</f>
        <v>43.89</v>
      </c>
      <c r="R15">
        <f>Q15*10.764</f>
        <v>472.43196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Normal="100" workbookViewId="0">
      <selection activeCell="B24" sqref="B24"/>
    </sheetView>
  </sheetViews>
  <sheetFormatPr defaultRowHeight="15" x14ac:dyDescent="0.25"/>
  <sheetData>
    <row r="2" spans="1:17" x14ac:dyDescent="0.25">
      <c r="A2" s="6"/>
    </row>
    <row r="5" spans="1:17" x14ac:dyDescent="0.25">
      <c r="P5">
        <v>49.34</v>
      </c>
    </row>
    <row r="6" spans="1:17" x14ac:dyDescent="0.25">
      <c r="P6">
        <v>4.12</v>
      </c>
    </row>
    <row r="7" spans="1:17" x14ac:dyDescent="0.25">
      <c r="P7">
        <v>3.54</v>
      </c>
    </row>
    <row r="8" spans="1:17" x14ac:dyDescent="0.25">
      <c r="P8">
        <f>SUM(P5:P7)</f>
        <v>57</v>
      </c>
      <c r="Q8">
        <f>P8*10.764</f>
        <v>613.548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9" sqref="D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3" sqref="F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2025-01-29T08:35:12Z</dcterms:modified>
</cp:coreProperties>
</file>