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Malad (W)\PRASHANT G VARUDKAR\"/>
    </mc:Choice>
  </mc:AlternateContent>
  <xr:revisionPtr revIDLastSave="0" documentId="13_ncr:1_{4A1B71BF-77FD-4786-BE3D-D12A39A3499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3" sheetId="15" r:id="rId3"/>
    <sheet name="Sheet2" sheetId="14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N19" i="4" l="1"/>
  <c r="J19" i="4"/>
  <c r="H31" i="4"/>
  <c r="O34" i="4" l="1"/>
  <c r="O33" i="4"/>
  <c r="O32" i="4"/>
  <c r="O31" i="4"/>
  <c r="O30" i="4"/>
  <c r="O29" i="4"/>
  <c r="O28" i="4"/>
  <c r="O27" i="4"/>
  <c r="O26" i="4"/>
  <c r="O25" i="4"/>
  <c r="O24" i="4"/>
  <c r="O23" i="4"/>
  <c r="O22" i="4"/>
  <c r="H21" i="4" l="1"/>
  <c r="T11" i="4"/>
  <c r="P11" i="4"/>
  <c r="T10" i="4"/>
  <c r="U10" i="4" s="1"/>
  <c r="U12" i="4"/>
  <c r="U9" i="4"/>
  <c r="T9" i="4"/>
  <c r="P9" i="4"/>
  <c r="U8" i="4"/>
  <c r="T8" i="4"/>
  <c r="P2" i="4"/>
  <c r="Q2" i="4" s="1"/>
  <c r="Q12" i="4" l="1"/>
  <c r="P12" i="4"/>
  <c r="Q11" i="4"/>
  <c r="U11" i="4" s="1"/>
  <c r="P10" i="4"/>
  <c r="Q9" i="4"/>
  <c r="P8" i="4"/>
  <c r="P7" i="4"/>
  <c r="P6" i="4"/>
  <c r="Q6" i="4" s="1"/>
  <c r="P5" i="4"/>
  <c r="Q5" i="4" s="1"/>
  <c r="P4" i="4"/>
  <c r="Q4" i="4" s="1"/>
  <c r="P3" i="4"/>
  <c r="Q3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<sst xmlns="http://schemas.openxmlformats.org/spreadsheetml/2006/main" count="37" uniqueCount="31">
  <si>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</si>
  <si>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</si>
  <si>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</si>
  <si>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</si>
  <si>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</si>
  <si>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</si>
  <si>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</si>
  <si>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</si>
  <si>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</si>
  <si>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</si>
  <si>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</si>
  <si>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</si>
  <si>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</si>
  <si>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602, 6th Floor, Wing - A, Manav Mandir CHSL, Siddharth Nagar, 17th Road, Goregaon (West), </t>
  </si>
  <si>
    <t>ca</t>
  </si>
  <si>
    <t>rate</t>
  </si>
  <si>
    <t>fmv</t>
  </si>
  <si>
    <t>05.09.24</t>
  </si>
  <si>
    <t>26.12.24</t>
  </si>
  <si>
    <t>21.08.24</t>
  </si>
  <si>
    <t>15.02.24</t>
  </si>
  <si>
    <t>Draft  - 3 cr</t>
  </si>
  <si>
    <t>mca</t>
  </si>
  <si>
    <t>22000 to 28000 on ca</t>
  </si>
  <si>
    <t>agreement  = 26.08.2015</t>
  </si>
  <si>
    <t>av</t>
  </si>
  <si>
    <t>sd</t>
  </si>
  <si>
    <t>rd</t>
  </si>
  <si>
    <t>bua</t>
  </si>
  <si>
    <t>oc - 2017</t>
  </si>
  <si>
    <t>vankar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</si>
</sst>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  <xf numFmtId="4" fontId="0" fillId="4" borderId="0" xfId="0" applyNumberFormat="1" applyFill="1"/>
    <xf numFmtId="0" fontId="0" fillId="4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3009BF-39F9-474E-9E1F-E634CB90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5EE776-6375-4968-B3E1-56A03122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8696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99B196-EEF0-4A3C-BE71-DD5611EDF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477508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6BBC7-E4F8-4A7A-83A4-085A7CD65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11908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448929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7733D7-4A7D-48EC-A2C0-B67B7DC2F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83329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420350</xdr:colOff>
      <xdr:row>52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AC4EA-73A5-4749-B801-64FB9C08B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54750" cy="863085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391771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0C3D71-0A74-4EE8-BF36-B8DAA9ADB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26171" cy="86403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152400</xdr:rowOff>
    </xdr:from>
    <xdr:to>
      <xdr:col>13</xdr:col>
      <xdr:colOff>200025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4A874F-9D67-489E-8C71-A4AA14844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15240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4E210D-C925-4C27-8AFC-00A7AF05C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535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434BCB-1147-43C2-A91C-717F503F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3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10.57031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3.42578125" bestFit="1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x14ac:dyDescent="0.25">
      <c r="A2" s="4">
        <f t="shared" ref="A2:A15" si="0">N2</f>
        <v>0</v>
      </c>
      <c r="B2" s="4">
        <f t="shared" ref="B2:B15" si="1">Q2</f>
        <v>1265.2777777777781</v>
      </c>
      <c r="C2" s="4">
        <f>B2*1.2</f>
        <v>1518.3333333333337</v>
      </c>
      <c r="D2" s="4">
        <f t="shared" ref="D2:D13" si="2">C2*1.2</f>
        <v>1822.0000000000005</v>
      </c>
      <c r="E2" s="5">
        <f t="shared" ref="E2:E13" si="3">R2</f>
        <v>37500000</v>
      </c>
      <c r="F2" s="15">
        <f t="shared" ref="F2:F13" si="4">ROUND((E2/B2),0)</f>
        <v>29638</v>
      </c>
      <c r="G2" s="10">
        <f t="shared" ref="G2:G13" si="5">ROUND((E2/C2),0)</f>
        <v>24698</v>
      </c>
      <c r="H2" s="10">
        <f t="shared" ref="H2:H13" si="6">ROUND((E2/D2),0)</f>
        <v>20582</v>
      </c>
      <c r="I2" s="4" t="e">
        <f>#REF!</f>
        <v>#REF!</v>
      </c>
      <c r="J2" s="4">
        <f t="shared" ref="J2:J13" si="7">S2</f>
        <v>0</v>
      </c>
      <c r="O2">
        <v>1822</v>
      </c>
      <c r="P2">
        <f t="shared" ref="P2" si="8">O2/1.2</f>
        <v>1518.3333333333335</v>
      </c>
      <c r="Q2">
        <f t="shared" ref="Q2" si="9">P2/1.2</f>
        <v>1265.2777777777781</v>
      </c>
      <c r="R2" s="2">
        <v>37500000</v>
      </c>
      <c r="S2" s="8"/>
      <c r="T2" s="8"/>
    </row>
    <row r="3" spans="1:23" x14ac:dyDescent="0.25">
      <c r="A3" s="4">
        <f t="shared" si="0"/>
        <v>0</v>
      </c>
      <c r="B3" s="4">
        <f t="shared" si="1"/>
        <v>949.30555555555566</v>
      </c>
      <c r="C3" s="4">
        <f t="shared" ref="C3:C15" si="10">B3*1.2</f>
        <v>1139.1666666666667</v>
      </c>
      <c r="D3" s="4">
        <f t="shared" si="2"/>
        <v>1367</v>
      </c>
      <c r="E3" s="17">
        <f t="shared" si="3"/>
        <v>28000000</v>
      </c>
      <c r="F3" s="10">
        <f t="shared" si="4"/>
        <v>29495</v>
      </c>
      <c r="G3" s="10">
        <f t="shared" si="5"/>
        <v>24579</v>
      </c>
      <c r="H3" s="10">
        <f t="shared" si="6"/>
        <v>20483</v>
      </c>
      <c r="I3" s="4" t="e">
        <f>#REF!</f>
        <v>#REF!</v>
      </c>
      <c r="J3" s="4" t="str">
        <f t="shared" si="7"/>
        <v>vankar</v>
      </c>
      <c r="O3">
        <v>1367</v>
      </c>
      <c r="P3">
        <f t="shared" ref="P3:P12" si="11">O3/1.2</f>
        <v>1139.1666666666667</v>
      </c>
      <c r="Q3">
        <f t="shared" ref="Q3:Q12" si="12">P3/1.2</f>
        <v>949.30555555555566</v>
      </c>
      <c r="R3" s="18">
        <v>28000000</v>
      </c>
      <c r="S3" s="8" t="s">
        <v>30</v>
      </c>
      <c r="T3" s="8"/>
    </row>
    <row r="4" spans="1:23" x14ac:dyDescent="0.25">
      <c r="A4" s="4">
        <f t="shared" si="0"/>
        <v>0</v>
      </c>
      <c r="B4" s="4">
        <f t="shared" si="1"/>
        <v>798.6111111111112</v>
      </c>
      <c r="C4" s="4">
        <f t="shared" si="10"/>
        <v>958.33333333333337</v>
      </c>
      <c r="D4" s="4">
        <f t="shared" si="2"/>
        <v>1150</v>
      </c>
      <c r="E4" s="17">
        <f t="shared" si="3"/>
        <v>23600000</v>
      </c>
      <c r="F4" s="10">
        <f t="shared" si="4"/>
        <v>29551</v>
      </c>
      <c r="G4" s="10">
        <f t="shared" si="5"/>
        <v>24626</v>
      </c>
      <c r="H4" s="10">
        <f t="shared" si="6"/>
        <v>20522</v>
      </c>
      <c r="I4" s="4" t="e">
        <f>#REF!</f>
        <v>#REF!</v>
      </c>
      <c r="J4" s="4" t="str">
        <f t="shared" si="7"/>
        <v>vankar</v>
      </c>
      <c r="O4">
        <v>1150</v>
      </c>
      <c r="P4">
        <f t="shared" si="11"/>
        <v>958.33333333333337</v>
      </c>
      <c r="Q4">
        <f t="shared" si="12"/>
        <v>798.6111111111112</v>
      </c>
      <c r="R4" s="18">
        <v>23600000</v>
      </c>
      <c r="S4" s="8" t="s">
        <v>30</v>
      </c>
      <c r="T4" s="8"/>
    </row>
    <row r="5" spans="1:23" x14ac:dyDescent="0.25">
      <c r="A5" s="4">
        <f t="shared" si="0"/>
        <v>0</v>
      </c>
      <c r="B5" s="4">
        <f t="shared" si="1"/>
        <v>768.75</v>
      </c>
      <c r="C5" s="4">
        <f t="shared" si="10"/>
        <v>922.5</v>
      </c>
      <c r="D5" s="4">
        <f t="shared" si="2"/>
        <v>1107</v>
      </c>
      <c r="E5" s="17">
        <f t="shared" si="3"/>
        <v>22700000</v>
      </c>
      <c r="F5" s="10">
        <f t="shared" si="4"/>
        <v>29528</v>
      </c>
      <c r="G5" s="10">
        <f t="shared" si="5"/>
        <v>24607</v>
      </c>
      <c r="H5" s="10">
        <f t="shared" si="6"/>
        <v>20506</v>
      </c>
      <c r="I5" s="4" t="e">
        <f>#REF!</f>
        <v>#REF!</v>
      </c>
      <c r="J5" s="4">
        <f t="shared" si="7"/>
        <v>0</v>
      </c>
      <c r="O5">
        <v>1107</v>
      </c>
      <c r="P5">
        <f t="shared" si="11"/>
        <v>922.5</v>
      </c>
      <c r="Q5">
        <f t="shared" si="12"/>
        <v>768.75</v>
      </c>
      <c r="R5" s="2">
        <v>22700000</v>
      </c>
      <c r="S5" s="8"/>
      <c r="T5" s="8"/>
    </row>
    <row r="6" spans="1:23" x14ac:dyDescent="0.25">
      <c r="A6" s="4">
        <f t="shared" si="0"/>
        <v>0</v>
      </c>
      <c r="B6" s="4">
        <f t="shared" si="1"/>
        <v>705.55555555555566</v>
      </c>
      <c r="C6" s="4">
        <f t="shared" si="10"/>
        <v>846.66666666666674</v>
      </c>
      <c r="D6" s="4">
        <f t="shared" si="2"/>
        <v>1016</v>
      </c>
      <c r="E6" s="17">
        <f t="shared" si="3"/>
        <v>20900000</v>
      </c>
      <c r="F6" s="15">
        <f t="shared" si="4"/>
        <v>29622</v>
      </c>
      <c r="G6" s="10">
        <f t="shared" si="5"/>
        <v>24685</v>
      </c>
      <c r="H6" s="10">
        <f t="shared" si="6"/>
        <v>20571</v>
      </c>
      <c r="I6" s="4" t="e">
        <f>#REF!</f>
        <v>#REF!</v>
      </c>
      <c r="J6" s="4">
        <f t="shared" si="7"/>
        <v>0</v>
      </c>
      <c r="O6">
        <v>1016</v>
      </c>
      <c r="P6">
        <f t="shared" si="11"/>
        <v>846.66666666666674</v>
      </c>
      <c r="Q6">
        <f t="shared" si="12"/>
        <v>705.55555555555566</v>
      </c>
      <c r="R6" s="2">
        <v>20900000</v>
      </c>
      <c r="S6" s="8"/>
      <c r="T6" s="8"/>
    </row>
    <row r="7" spans="1:23" x14ac:dyDescent="0.25">
      <c r="A7" s="4">
        <f t="shared" si="0"/>
        <v>0</v>
      </c>
      <c r="B7" s="4">
        <f t="shared" si="1"/>
        <v>855</v>
      </c>
      <c r="C7" s="4">
        <f t="shared" si="10"/>
        <v>1026</v>
      </c>
      <c r="D7" s="4">
        <f t="shared" si="2"/>
        <v>1231.2</v>
      </c>
      <c r="E7" s="17">
        <f t="shared" si="3"/>
        <v>28000000</v>
      </c>
      <c r="F7" s="10">
        <f t="shared" si="4"/>
        <v>32749</v>
      </c>
      <c r="G7" s="10">
        <f t="shared" si="5"/>
        <v>27290</v>
      </c>
      <c r="H7" s="10">
        <f t="shared" si="6"/>
        <v>22742</v>
      </c>
      <c r="I7" s="4" t="e">
        <f>#REF!</f>
        <v>#REF!</v>
      </c>
      <c r="J7" s="4">
        <f t="shared" si="7"/>
        <v>0</v>
      </c>
      <c r="O7">
        <v>0</v>
      </c>
      <c r="P7">
        <f t="shared" si="11"/>
        <v>0</v>
      </c>
      <c r="Q7">
        <v>855</v>
      </c>
      <c r="R7" s="2">
        <v>28000000</v>
      </c>
      <c r="S7" s="8"/>
      <c r="T7" s="8"/>
    </row>
    <row r="8" spans="1:23" x14ac:dyDescent="0.25">
      <c r="A8" s="4">
        <f t="shared" si="0"/>
        <v>0</v>
      </c>
      <c r="B8" s="4">
        <f t="shared" si="1"/>
        <v>1181</v>
      </c>
      <c r="C8" s="4">
        <f t="shared" si="10"/>
        <v>1417.2</v>
      </c>
      <c r="D8" s="4">
        <f t="shared" si="2"/>
        <v>1700.64</v>
      </c>
      <c r="E8" s="17">
        <f t="shared" si="3"/>
        <v>34000000</v>
      </c>
      <c r="F8" s="15">
        <f t="shared" si="4"/>
        <v>28789</v>
      </c>
      <c r="G8" s="10">
        <f t="shared" si="5"/>
        <v>23991</v>
      </c>
      <c r="H8" s="10">
        <f t="shared" si="6"/>
        <v>19992</v>
      </c>
      <c r="I8" s="4" t="e">
        <f>#REF!</f>
        <v>#REF!</v>
      </c>
      <c r="J8" s="4">
        <f t="shared" si="7"/>
        <v>1</v>
      </c>
      <c r="O8">
        <v>0</v>
      </c>
      <c r="P8">
        <f t="shared" si="11"/>
        <v>0</v>
      </c>
      <c r="Q8">
        <v>1181</v>
      </c>
      <c r="R8" s="2">
        <v>34000000</v>
      </c>
      <c r="S8" s="8">
        <v>1</v>
      </c>
      <c r="T8" s="16">
        <f>R8+2040000+30000</f>
        <v>36070000</v>
      </c>
      <c r="U8">
        <f>T8/Q8</f>
        <v>30541.913632514817</v>
      </c>
      <c r="V8" t="s">
        <v>17</v>
      </c>
    </row>
    <row r="9" spans="1:23" x14ac:dyDescent="0.25">
      <c r="A9" s="4">
        <f t="shared" si="0"/>
        <v>0</v>
      </c>
      <c r="B9" s="4">
        <f t="shared" si="1"/>
        <v>855.28949999999998</v>
      </c>
      <c r="C9" s="4">
        <f t="shared" si="10"/>
        <v>1026.3473999999999</v>
      </c>
      <c r="D9" s="4">
        <f t="shared" si="2"/>
        <v>1231.6168799999998</v>
      </c>
      <c r="E9" s="17">
        <f t="shared" si="3"/>
        <v>21900000</v>
      </c>
      <c r="F9" s="10">
        <f t="shared" si="4"/>
        <v>25605</v>
      </c>
      <c r="G9" s="10">
        <f t="shared" si="5"/>
        <v>21338</v>
      </c>
      <c r="H9" s="10">
        <f t="shared" si="6"/>
        <v>17782</v>
      </c>
      <c r="I9" s="4" t="e">
        <f>#REF!</f>
        <v>#REF!</v>
      </c>
      <c r="J9" s="4">
        <f t="shared" si="7"/>
        <v>5</v>
      </c>
      <c r="O9">
        <v>0</v>
      </c>
      <c r="P9">
        <f>95.35*10.764</f>
        <v>1026.3473999999999</v>
      </c>
      <c r="Q9">
        <f t="shared" si="12"/>
        <v>855.28949999999998</v>
      </c>
      <c r="R9" s="2">
        <v>21900000</v>
      </c>
      <c r="S9" s="8">
        <v>5</v>
      </c>
      <c r="T9" s="16">
        <f>R9+1095000+30000</f>
        <v>23025000</v>
      </c>
      <c r="U9">
        <f t="shared" ref="U9:U12" si="13">T9/Q9</f>
        <v>26920.709303691907</v>
      </c>
      <c r="V9" t="s">
        <v>18</v>
      </c>
    </row>
    <row r="10" spans="1:23" x14ac:dyDescent="0.25">
      <c r="A10" s="4">
        <f t="shared" si="0"/>
        <v>0</v>
      </c>
      <c r="B10" s="4">
        <f t="shared" si="1"/>
        <v>678</v>
      </c>
      <c r="C10" s="4">
        <f t="shared" si="10"/>
        <v>813.6</v>
      </c>
      <c r="D10" s="4">
        <f t="shared" si="2"/>
        <v>976.31999999999994</v>
      </c>
      <c r="E10" s="17">
        <f t="shared" si="3"/>
        <v>18700000</v>
      </c>
      <c r="F10" s="15">
        <f t="shared" si="4"/>
        <v>27581</v>
      </c>
      <c r="G10" s="10">
        <f t="shared" si="5"/>
        <v>22984</v>
      </c>
      <c r="H10" s="10">
        <f t="shared" si="6"/>
        <v>19154</v>
      </c>
      <c r="I10" s="4" t="e">
        <f>#REF!</f>
        <v>#REF!</v>
      </c>
      <c r="J10" s="4">
        <f t="shared" si="7"/>
        <v>8</v>
      </c>
      <c r="O10">
        <v>0</v>
      </c>
      <c r="P10">
        <f t="shared" si="11"/>
        <v>0</v>
      </c>
      <c r="Q10">
        <v>678</v>
      </c>
      <c r="R10" s="18">
        <v>18700000</v>
      </c>
      <c r="S10" s="8">
        <v>8</v>
      </c>
      <c r="T10" s="16">
        <f>R10+1122000+30000</f>
        <v>19852000</v>
      </c>
      <c r="U10">
        <f t="shared" si="13"/>
        <v>29280.235988200591</v>
      </c>
      <c r="V10" t="s">
        <v>19</v>
      </c>
      <c r="W10" s="19" t="s">
        <v>30</v>
      </c>
    </row>
    <row r="11" spans="1:23" x14ac:dyDescent="0.25">
      <c r="A11" s="4">
        <f t="shared" si="0"/>
        <v>0</v>
      </c>
      <c r="B11" s="4">
        <f t="shared" si="1"/>
        <v>747.29070000000002</v>
      </c>
      <c r="C11" s="4">
        <f t="shared" si="10"/>
        <v>896.74883999999997</v>
      </c>
      <c r="D11" s="4">
        <f t="shared" si="2"/>
        <v>1076.098608</v>
      </c>
      <c r="E11" s="17">
        <f t="shared" si="3"/>
        <v>20750000</v>
      </c>
      <c r="F11" s="10">
        <f t="shared" si="4"/>
        <v>27767</v>
      </c>
      <c r="G11" s="10">
        <f t="shared" si="5"/>
        <v>23139</v>
      </c>
      <c r="H11" s="10">
        <f t="shared" si="6"/>
        <v>19283</v>
      </c>
      <c r="I11" s="4" t="e">
        <f>#REF!</f>
        <v>#REF!</v>
      </c>
      <c r="J11" s="4">
        <f t="shared" si="7"/>
        <v>8</v>
      </c>
      <c r="O11">
        <v>0</v>
      </c>
      <c r="P11">
        <f>83.31*10.764</f>
        <v>896.74883999999997</v>
      </c>
      <c r="Q11">
        <f t="shared" si="12"/>
        <v>747.29070000000002</v>
      </c>
      <c r="R11" s="18">
        <v>20750000</v>
      </c>
      <c r="S11" s="8">
        <v>8</v>
      </c>
      <c r="T11" s="16">
        <f>R11+1245000+30000</f>
        <v>22025000</v>
      </c>
      <c r="U11">
        <f t="shared" si="13"/>
        <v>29473.13542106171</v>
      </c>
      <c r="V11" t="s">
        <v>20</v>
      </c>
      <c r="W11" s="19" t="s">
        <v>30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10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  <c r="U12" t="e">
        <f t="shared" si="13"/>
        <v>#DIV/0!</v>
      </c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7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4">O13/1.2</f>
        <v>0</v>
      </c>
      <c r="Q13">
        <f t="shared" ref="Q13" si="15">P13/1.2</f>
        <v>0</v>
      </c>
      <c r="R13" s="2">
        <v>0</v>
      </c>
      <c r="S13" s="8"/>
      <c r="T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6">C14*1.2</f>
        <v>0</v>
      </c>
      <c r="E14" s="5">
        <f t="shared" ref="E14:E15" si="17">R14</f>
        <v>0</v>
      </c>
      <c r="F14" s="10" t="e">
        <f t="shared" ref="F14:F15" si="18">ROUND((E14/B14),0)</f>
        <v>#DIV/0!</v>
      </c>
      <c r="G14" s="10" t="e">
        <f t="shared" ref="G14:G15" si="19">ROUND((E14/C14),0)</f>
        <v>#DIV/0!</v>
      </c>
      <c r="H14" s="4" t="e">
        <f t="shared" ref="H14:H15" si="20">ROUND((E14/D14),0)</f>
        <v>#DIV/0!</v>
      </c>
      <c r="I14" s="4" t="e">
        <f>#REF!</f>
        <v>#REF!</v>
      </c>
      <c r="J14" s="4">
        <f t="shared" ref="J14:J15" si="21">S14</f>
        <v>0</v>
      </c>
      <c r="O14">
        <v>0</v>
      </c>
      <c r="P14">
        <f t="shared" ref="P14:P15" si="22">O14/1.2</f>
        <v>0</v>
      </c>
      <c r="Q14">
        <f t="shared" ref="Q14:Q15" si="23">P14/1.2</f>
        <v>0</v>
      </c>
      <c r="R14" s="2">
        <v>0</v>
      </c>
      <c r="S14" s="8"/>
      <c r="T14" s="8"/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6"/>
        <v>0</v>
      </c>
      <c r="E15" s="5">
        <f t="shared" si="17"/>
        <v>0</v>
      </c>
      <c r="F15" s="10" t="e">
        <f t="shared" si="18"/>
        <v>#DIV/0!</v>
      </c>
      <c r="G15" s="4" t="e">
        <f t="shared" si="19"/>
        <v>#DIV/0!</v>
      </c>
      <c r="H15" s="4" t="e">
        <f t="shared" si="20"/>
        <v>#DIV/0!</v>
      </c>
      <c r="I15" s="4" t="e">
        <f>#REF!</f>
        <v>#REF!</v>
      </c>
      <c r="J15" s="4">
        <f t="shared" si="21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8"/>
      <c r="T15" s="8"/>
    </row>
    <row r="17" spans="7:24" x14ac:dyDescent="0.25">
      <c r="G17" t="s">
        <v>13</v>
      </c>
    </row>
    <row r="19" spans="7:24" x14ac:dyDescent="0.25">
      <c r="G19" t="s">
        <v>14</v>
      </c>
      <c r="H19">
        <v>1050</v>
      </c>
      <c r="I19" t="s">
        <v>28</v>
      </c>
      <c r="J19">
        <f>117.1*10.764</f>
        <v>1260.4643999999998</v>
      </c>
      <c r="N19">
        <f>J19/H19</f>
        <v>1.2004422857142856</v>
      </c>
      <c r="T19" s="19"/>
    </row>
    <row r="20" spans="7:24" x14ac:dyDescent="0.25">
      <c r="G20" t="s">
        <v>15</v>
      </c>
      <c r="H20">
        <v>28800</v>
      </c>
    </row>
    <row r="21" spans="7:24" x14ac:dyDescent="0.25">
      <c r="G21" t="s">
        <v>16</v>
      </c>
      <c r="H21">
        <f>H20*H19</f>
        <v>30240000</v>
      </c>
      <c r="J21" t="s">
        <v>22</v>
      </c>
    </row>
    <row r="22" spans="7:24" x14ac:dyDescent="0.25">
      <c r="G22" s="6"/>
      <c r="H22" s="6"/>
      <c r="J22">
        <v>20.91</v>
      </c>
      <c r="N22">
        <v>9.61</v>
      </c>
      <c r="O22">
        <f>N22*J22</f>
        <v>200.9451</v>
      </c>
    </row>
    <row r="23" spans="7:24" x14ac:dyDescent="0.25">
      <c r="G23" t="s">
        <v>21</v>
      </c>
      <c r="H23" t="s">
        <v>29</v>
      </c>
      <c r="J23">
        <v>9.8000000000000007</v>
      </c>
      <c r="N23">
        <v>13.44</v>
      </c>
      <c r="O23">
        <f t="shared" ref="O23:O33" si="24">N23*J23</f>
        <v>131.71200000000002</v>
      </c>
    </row>
    <row r="24" spans="7:24" x14ac:dyDescent="0.25">
      <c r="J24">
        <v>11.67</v>
      </c>
      <c r="N24">
        <v>9.61</v>
      </c>
      <c r="O24">
        <f t="shared" si="24"/>
        <v>112.14869999999999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23</v>
      </c>
      <c r="J25">
        <v>9.61</v>
      </c>
      <c r="N25">
        <v>12.72</v>
      </c>
      <c r="O25">
        <f t="shared" si="24"/>
        <v>122.2392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>
        <v>4.97</v>
      </c>
      <c r="N26">
        <v>7.7</v>
      </c>
      <c r="O26">
        <f t="shared" si="24"/>
        <v>38.268999999999998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24</v>
      </c>
      <c r="J27">
        <v>7.67</v>
      </c>
      <c r="N27">
        <v>3.85</v>
      </c>
      <c r="O27">
        <f t="shared" si="24"/>
        <v>29.529499999999999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G28" t="s">
        <v>25</v>
      </c>
      <c r="H28">
        <v>15500000</v>
      </c>
      <c r="J28">
        <v>13.6</v>
      </c>
      <c r="N28">
        <v>4.55</v>
      </c>
      <c r="O28">
        <f t="shared" si="24"/>
        <v>61.879999999999995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G29" t="s">
        <v>26</v>
      </c>
      <c r="H29">
        <v>775000</v>
      </c>
      <c r="J29">
        <v>15.54</v>
      </c>
      <c r="N29">
        <v>3.12</v>
      </c>
      <c r="O29">
        <f t="shared" si="24"/>
        <v>48.4848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G30" t="s">
        <v>27</v>
      </c>
      <c r="H30">
        <v>30000</v>
      </c>
      <c r="J30">
        <v>11.34</v>
      </c>
      <c r="N30">
        <v>7.53</v>
      </c>
      <c r="O30">
        <f t="shared" si="24"/>
        <v>85.390200000000007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H31">
        <f>SUM(H28:H30)</f>
        <v>16305000</v>
      </c>
      <c r="J31">
        <v>3.77</v>
      </c>
      <c r="N31">
        <v>9.6</v>
      </c>
      <c r="O31">
        <f t="shared" si="24"/>
        <v>36.192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J32">
        <v>10.039999999999999</v>
      </c>
      <c r="N32">
        <v>12.28</v>
      </c>
      <c r="O32">
        <f t="shared" si="24"/>
        <v>123.29119999999999</v>
      </c>
      <c r="P32" s="11"/>
      <c r="Q32" s="11"/>
      <c r="R32" s="11"/>
      <c r="S32" s="6"/>
      <c r="T32" s="11"/>
      <c r="U32" s="11"/>
      <c r="V32" s="11"/>
      <c r="W32" s="11"/>
      <c r="X32" s="11"/>
    </row>
    <row r="33" spans="10:24" x14ac:dyDescent="0.25">
      <c r="J33">
        <v>7.62</v>
      </c>
      <c r="N33">
        <v>3.22</v>
      </c>
      <c r="O33">
        <f t="shared" si="24"/>
        <v>24.5364</v>
      </c>
      <c r="P33" s="11"/>
      <c r="Q33" s="11"/>
      <c r="R33" s="11"/>
      <c r="S33" s="6"/>
      <c r="T33" s="11"/>
      <c r="U33" s="11"/>
      <c r="V33" s="11"/>
      <c r="W33" s="11"/>
      <c r="X33" s="11"/>
    </row>
    <row r="34" spans="10:24" x14ac:dyDescent="0.25">
      <c r="O34">
        <f>SUM(O22:O33)</f>
        <v>1014.6180999999999</v>
      </c>
      <c r="Q34" s="11"/>
      <c r="R34" s="11"/>
    </row>
    <row r="35" spans="10:24" x14ac:dyDescent="0.25">
      <c r="Q35" s="11"/>
      <c r="R35" s="11"/>
      <c r="T35" s="6"/>
    </row>
    <row r="36" spans="10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Sheet3</vt:lpstr>
      <vt:lpstr>Sheet2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2025-01-29T07:00:07Z</dcterms:modified>
</cp:coreProperties>
</file>