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5DED9C7-F6CD-4809-82AC-64BDC8A2007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3" i="1" l="1"/>
  <c r="F32" i="1"/>
  <c r="F31" i="1"/>
  <c r="G84" i="1"/>
  <c r="G23" i="1"/>
  <c r="G7" i="1"/>
  <c r="G8" i="1" s="1"/>
  <c r="G6" i="1"/>
  <c r="G5" i="1"/>
  <c r="G14" i="1" s="1"/>
  <c r="G10" i="1" l="1"/>
  <c r="G11" i="1" s="1"/>
  <c r="G12" i="1" s="1"/>
  <c r="G13" i="1" s="1"/>
  <c r="G16" i="1" s="1"/>
  <c r="G19" i="1" s="1"/>
  <c r="C7" i="1"/>
  <c r="G20" i="1" l="1"/>
  <c r="G21" i="1"/>
  <c r="G25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<sst xmlns="http://schemas.openxmlformats.org/spreadsheetml/2006/main" count="112" uniqueCount="26">
  <si>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</si>
  <si>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</si>
  <si>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</si>
  <si>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</si>
  <si>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</si>
  <si>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</si>
  <si>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</si>
  <si>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</si>
  <si>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</si>
  <si>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</si>
  <si>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</si>
  <si>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</si>
  <si>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</si>
  <si>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</si>
  <si>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</si>
  <si>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</si>
  <si>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</si>
  <si>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</si>
  <si>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</si>
  <si>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</si>
  <si>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Central Bank of India\Malad (W)\PRASHANT G VARUDKAR</t>
  </si>
  <si>
    <t>PRASHANT G VARUDKAR</t>
  </si>
  <si>
    <t>FMV</t>
  </si>
  <si>
    <t>DSV</t>
  </si>
  <si>
    <t>Vastukala</t>
  </si>
  <si>
    <t>Yogesh Vankar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</si>
</sst>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Bahnschrift Semi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Border="1"/>
    <xf numFmtId="0" fontId="9" fillId="0" borderId="0" xfId="0" applyFont="1" applyBorder="1"/>
    <xf numFmtId="43" fontId="9" fillId="0" borderId="0" xfId="0" applyNumberFormat="1" applyFont="1" applyBorder="1"/>
    <xf numFmtId="0" fontId="9" fillId="0" borderId="0" xfId="0" applyFont="1" applyFill="1" applyBorder="1"/>
    <xf numFmtId="0" fontId="5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3" borderId="2" xfId="0" applyFont="1" applyFill="1" applyBorder="1"/>
    <xf numFmtId="0" fontId="5" fillId="3" borderId="0" xfId="0" applyFont="1" applyFill="1" applyBorder="1" applyAlignment="1">
      <alignment horizontal="center"/>
    </xf>
    <xf numFmtId="43" fontId="5" fillId="3" borderId="0" xfId="1" applyFont="1" applyFill="1" applyBorder="1"/>
    <xf numFmtId="0" fontId="5" fillId="3" borderId="0" xfId="0" applyFont="1" applyFill="1" applyBorder="1"/>
    <xf numFmtId="10" fontId="5" fillId="3" borderId="0" xfId="0" applyNumberFormat="1" applyFont="1" applyFill="1" applyBorder="1"/>
    <xf numFmtId="43" fontId="5" fillId="3" borderId="0" xfId="0" applyNumberFormat="1" applyFont="1" applyFill="1" applyBorder="1"/>
    <xf numFmtId="43" fontId="4" fillId="3" borderId="0" xfId="0" applyNumberFormat="1" applyFont="1" applyFill="1" applyBorder="1"/>
    <xf numFmtId="0" fontId="4" fillId="3" borderId="0" xfId="0" applyFont="1" applyFill="1" applyBorder="1"/>
    <xf numFmtId="43" fontId="4" fillId="3" borderId="7" xfId="0" applyNumberFormat="1" applyFont="1" applyFill="1" applyBorder="1"/>
    <xf numFmtId="43" fontId="4" fillId="3" borderId="0" xfId="0" applyNumberFormat="1" applyFont="1" applyFill="1"/>
    <xf numFmtId="0" fontId="0" fillId="3" borderId="0" xfId="0" applyFill="1" applyBorder="1"/>
    <xf numFmtId="0" fontId="4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6" zoomScale="130" zoomScaleNormal="130" workbookViewId="0">
      <selection activeCell="F12" sqref="F1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8.42578125" bestFit="1" customWidth="1"/>
    <col min="7" max="7" width="17.140625" style="69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58"/>
      <c r="H1" s="5"/>
      <c r="I1" s="5"/>
      <c r="J1" s="5"/>
      <c r="K1" s="5"/>
      <c r="L1" s="3"/>
    </row>
    <row r="2" spans="1:12" x14ac:dyDescent="0.25">
      <c r="A2" s="4"/>
      <c r="B2" s="5"/>
      <c r="C2" s="55" t="s">
        <v>24</v>
      </c>
      <c r="D2" s="56"/>
      <c r="E2" s="57"/>
      <c r="F2" s="57"/>
      <c r="G2" s="59" t="s">
        <v>25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3">
        <v>29200</v>
      </c>
      <c r="D3" s="38" t="s">
        <v>17</v>
      </c>
      <c r="E3" s="5"/>
      <c r="F3" s="5"/>
      <c r="G3" s="60">
        <v>29500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3">
        <v>2900</v>
      </c>
      <c r="D4" s="27"/>
      <c r="E4" s="5"/>
      <c r="F4" s="5"/>
      <c r="G4" s="60">
        <v>2900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3">
        <f>C3-C4</f>
        <v>26300</v>
      </c>
      <c r="D5" s="27"/>
      <c r="E5" s="5"/>
      <c r="F5" s="5"/>
      <c r="G5" s="60">
        <f>G3-G4</f>
        <v>26600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3">
        <f>C4</f>
        <v>2900</v>
      </c>
      <c r="D6" s="27"/>
      <c r="E6" s="5"/>
      <c r="F6" s="5"/>
      <c r="G6" s="60">
        <f>G4</f>
        <v>2900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4">
        <f>D7-D8</f>
        <v>8</v>
      </c>
      <c r="D7" s="41">
        <v>2025</v>
      </c>
      <c r="E7" s="5"/>
      <c r="F7" s="5"/>
      <c r="G7" s="61">
        <f>H7-H8</f>
        <v>8</v>
      </c>
      <c r="H7" s="5">
        <v>2025</v>
      </c>
      <c r="I7" s="5"/>
      <c r="J7" s="5"/>
      <c r="K7" s="5"/>
      <c r="L7" s="6"/>
    </row>
    <row r="8" spans="1:12" x14ac:dyDescent="0.25">
      <c r="A8" s="4" t="s">
        <v>5</v>
      </c>
      <c r="B8" s="9"/>
      <c r="C8" s="34">
        <f>C9-C7</f>
        <v>52</v>
      </c>
      <c r="D8" s="28">
        <v>2017</v>
      </c>
      <c r="E8" s="5" t="s">
        <v>19</v>
      </c>
      <c r="F8" s="5"/>
      <c r="G8" s="61">
        <f>G9-G7</f>
        <v>52</v>
      </c>
      <c r="H8" s="5">
        <v>2017</v>
      </c>
      <c r="I8" s="5"/>
      <c r="J8" s="5"/>
      <c r="K8" s="5"/>
      <c r="L8" s="6"/>
    </row>
    <row r="9" spans="1:12" x14ac:dyDescent="0.25">
      <c r="A9" s="4" t="s">
        <v>6</v>
      </c>
      <c r="B9" s="9"/>
      <c r="C9" s="34">
        <v>60</v>
      </c>
      <c r="D9" s="28"/>
      <c r="E9" s="5"/>
      <c r="F9" s="5"/>
      <c r="G9" s="61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4">
        <f>90*C7/C9</f>
        <v>12</v>
      </c>
      <c r="D10" s="28"/>
      <c r="E10" s="5"/>
      <c r="F10" s="5"/>
      <c r="G10" s="61">
        <f>90*G7/G9</f>
        <v>12</v>
      </c>
      <c r="H10" s="5"/>
      <c r="I10" s="5"/>
      <c r="J10" s="5"/>
      <c r="K10" s="5"/>
      <c r="L10" s="6"/>
    </row>
    <row r="11" spans="1:12" x14ac:dyDescent="0.25">
      <c r="A11" s="4"/>
      <c r="B11" s="10"/>
      <c r="C11" s="35">
        <f>C10%</f>
        <v>0.12</v>
      </c>
      <c r="D11" s="29"/>
      <c r="E11" s="5"/>
      <c r="F11" s="5"/>
      <c r="G11" s="62">
        <f>G10%</f>
        <v>0.12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3">
        <f>C6*C11</f>
        <v>348</v>
      </c>
      <c r="D12" s="27"/>
      <c r="E12" s="5"/>
      <c r="F12" s="5"/>
      <c r="G12" s="60">
        <f>G6*G11</f>
        <v>348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3">
        <f>C6-C12</f>
        <v>2552</v>
      </c>
      <c r="D13" s="27"/>
      <c r="E13" s="5"/>
      <c r="F13" s="5"/>
      <c r="G13" s="60">
        <f>G6-G12</f>
        <v>2552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3">
        <f>C5</f>
        <v>26300</v>
      </c>
      <c r="D14" s="27"/>
      <c r="E14" s="5"/>
      <c r="F14" s="5"/>
      <c r="G14" s="60">
        <f>G5</f>
        <v>26600</v>
      </c>
      <c r="H14" s="5"/>
      <c r="I14" s="5"/>
      <c r="J14" s="5"/>
      <c r="K14" s="5"/>
      <c r="L14" s="6"/>
    </row>
    <row r="15" spans="1:12" x14ac:dyDescent="0.25">
      <c r="B15" s="7"/>
      <c r="C15" s="33"/>
      <c r="D15" s="27"/>
      <c r="E15" s="5"/>
      <c r="F15" s="5"/>
      <c r="G15" s="60"/>
      <c r="H15" s="5"/>
      <c r="I15" s="5"/>
      <c r="J15" s="5"/>
      <c r="K15" s="5"/>
      <c r="L15" s="6"/>
    </row>
    <row r="16" spans="1:12" x14ac:dyDescent="0.25">
      <c r="A16" s="39" t="s">
        <v>13</v>
      </c>
      <c r="B16" s="42"/>
      <c r="C16" s="38">
        <f>C14+C13</f>
        <v>28852</v>
      </c>
      <c r="D16" s="27"/>
      <c r="E16" s="5"/>
      <c r="F16" s="5"/>
      <c r="G16" s="60">
        <f>G14+G13</f>
        <v>29152</v>
      </c>
      <c r="H16" s="5"/>
      <c r="I16" s="5"/>
      <c r="J16" s="5"/>
      <c r="K16" s="5"/>
      <c r="L16" s="6"/>
    </row>
    <row r="17" spans="1:12" x14ac:dyDescent="0.25">
      <c r="B17" s="9"/>
      <c r="C17" s="34"/>
      <c r="D17" s="28"/>
      <c r="G17" s="61"/>
      <c r="I17" s="45"/>
      <c r="J17" s="5"/>
      <c r="K17" s="5"/>
      <c r="L17" s="6"/>
    </row>
    <row r="18" spans="1:12" x14ac:dyDescent="0.25">
      <c r="A18" s="39" t="s">
        <v>18</v>
      </c>
      <c r="B18" s="40"/>
      <c r="C18" s="41">
        <v>1050</v>
      </c>
      <c r="D18" s="28"/>
      <c r="G18" s="61">
        <v>1050</v>
      </c>
      <c r="J18" s="5"/>
      <c r="K18" s="5"/>
      <c r="L18" s="6"/>
    </row>
    <row r="19" spans="1:12" x14ac:dyDescent="0.25">
      <c r="A19" s="4" t="s">
        <v>16</v>
      </c>
      <c r="B19" s="44"/>
      <c r="C19" s="36">
        <f>C16*C18+D20</f>
        <v>30294600</v>
      </c>
      <c r="D19" s="43"/>
      <c r="G19" s="63">
        <f>G16*G18+H20</f>
        <v>30609600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27265140</v>
      </c>
      <c r="D20" s="48"/>
      <c r="E20" s="49"/>
      <c r="G20" s="64">
        <f>G19*0.9</f>
        <v>27548640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24235680</v>
      </c>
      <c r="D21" s="30"/>
      <c r="E21" s="50"/>
      <c r="G21" s="64">
        <f>G19*0.8</f>
        <v>24487680</v>
      </c>
      <c r="J21" s="5"/>
      <c r="K21" s="5"/>
      <c r="L21" s="6"/>
    </row>
    <row r="22" spans="1:12" x14ac:dyDescent="0.25">
      <c r="A22" s="4"/>
      <c r="B22" s="5"/>
      <c r="C22" s="18"/>
      <c r="D22" s="28"/>
      <c r="G22" s="65"/>
      <c r="I22" s="45"/>
      <c r="J22" s="5"/>
      <c r="K22" s="5"/>
      <c r="L22" s="14"/>
    </row>
    <row r="23" spans="1:12" x14ac:dyDescent="0.25">
      <c r="A23" s="12" t="s">
        <v>9</v>
      </c>
      <c r="B23" s="13"/>
      <c r="C23" s="37">
        <f>C4*C18</f>
        <v>3045000</v>
      </c>
      <c r="D23" s="31"/>
      <c r="G23" s="66">
        <f>G4*G18</f>
        <v>3045000</v>
      </c>
      <c r="J23" s="5"/>
      <c r="K23" s="5"/>
    </row>
    <row r="24" spans="1:12" x14ac:dyDescent="0.25">
      <c r="A24" s="22" t="s">
        <v>10</v>
      </c>
      <c r="C24" s="18"/>
      <c r="G24" s="65"/>
      <c r="J24" s="5"/>
      <c r="K24" s="5"/>
    </row>
    <row r="25" spans="1:12" x14ac:dyDescent="0.25">
      <c r="A25" s="24" t="s">
        <v>11</v>
      </c>
      <c r="B25" s="20"/>
      <c r="C25" s="19">
        <f>C19*0.025/12</f>
        <v>63113.75</v>
      </c>
      <c r="D25" s="32"/>
      <c r="E25" s="46"/>
      <c r="G25" s="64">
        <f>G19*0.025/12</f>
        <v>63770</v>
      </c>
      <c r="J25" s="5"/>
      <c r="K25" s="5"/>
    </row>
    <row r="26" spans="1:12" x14ac:dyDescent="0.25">
      <c r="A26" s="5"/>
      <c r="B26" s="5"/>
      <c r="C26" s="19"/>
      <c r="D26" s="30"/>
      <c r="G26" s="64"/>
      <c r="J26" s="5"/>
    </row>
    <row r="27" spans="1:12" x14ac:dyDescent="0.25">
      <c r="A27" s="47" t="s">
        <v>20</v>
      </c>
      <c r="B27" s="5"/>
      <c r="C27" s="32"/>
      <c r="D27" s="32"/>
      <c r="E27" s="16"/>
      <c r="F27" s="16"/>
      <c r="G27" s="67"/>
      <c r="H27" s="5"/>
      <c r="I27" s="5"/>
      <c r="J27" s="5"/>
    </row>
    <row r="28" spans="1:12" x14ac:dyDescent="0.25">
      <c r="A28" s="47"/>
      <c r="B28" s="5"/>
      <c r="C28" s="5"/>
      <c r="D28" s="5"/>
      <c r="E28" s="5"/>
      <c r="F28" s="5"/>
      <c r="G28" s="68"/>
      <c r="H28" s="5"/>
      <c r="I28" s="5"/>
      <c r="J28" s="5"/>
    </row>
    <row r="29" spans="1:12" x14ac:dyDescent="0.25">
      <c r="A29" s="44"/>
      <c r="B29" s="5"/>
      <c r="C29" s="5"/>
      <c r="D29" s="5"/>
      <c r="E29" s="5"/>
      <c r="F29" s="5"/>
      <c r="G29" s="68"/>
      <c r="H29" s="5"/>
      <c r="I29" s="5"/>
      <c r="J29" s="5"/>
    </row>
    <row r="30" spans="1:12" x14ac:dyDescent="0.25">
      <c r="A30" s="16"/>
      <c r="B30" s="5"/>
      <c r="C30" s="5"/>
      <c r="D30" s="52"/>
      <c r="E30" s="52" t="s">
        <v>21</v>
      </c>
      <c r="F30" s="52"/>
      <c r="G30" s="68"/>
      <c r="H30" s="5"/>
      <c r="I30" s="5"/>
      <c r="J30" s="5"/>
    </row>
    <row r="31" spans="1:12" x14ac:dyDescent="0.25">
      <c r="A31" s="5"/>
      <c r="B31" s="5"/>
      <c r="C31" s="5"/>
      <c r="D31" s="52"/>
      <c r="E31" s="52" t="s">
        <v>22</v>
      </c>
      <c r="F31" s="53">
        <f>G19</f>
        <v>30609600</v>
      </c>
      <c r="G31" s="68"/>
      <c r="H31" s="5"/>
      <c r="I31" s="5"/>
      <c r="J31" s="5"/>
    </row>
    <row r="32" spans="1:12" x14ac:dyDescent="0.25">
      <c r="A32" s="5"/>
      <c r="B32" s="5"/>
      <c r="C32" s="5"/>
      <c r="D32" s="52"/>
      <c r="E32" s="52" t="s">
        <v>14</v>
      </c>
      <c r="F32" s="53">
        <f>G20</f>
        <v>27548640</v>
      </c>
      <c r="G32" s="68"/>
      <c r="H32" s="5"/>
      <c r="I32" s="5"/>
      <c r="J32" s="5"/>
    </row>
    <row r="33" spans="1:10" x14ac:dyDescent="0.25">
      <c r="A33" s="16"/>
      <c r="B33" s="5"/>
      <c r="C33" s="5"/>
      <c r="D33" s="52"/>
      <c r="E33" s="54" t="s">
        <v>23</v>
      </c>
      <c r="F33" s="53">
        <f>G21</f>
        <v>24487680</v>
      </c>
      <c r="G33" s="68"/>
      <c r="H33" s="5"/>
      <c r="I33" s="5"/>
      <c r="J33" s="5"/>
    </row>
    <row r="34" spans="1:10" ht="16.5" x14ac:dyDescent="0.3">
      <c r="A34" s="16"/>
      <c r="B34" s="5"/>
      <c r="C34" s="5"/>
      <c r="D34" s="51"/>
      <c r="E34" s="51"/>
      <c r="F34" s="51"/>
      <c r="G34" s="68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68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68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68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68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68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68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65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65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65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65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65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65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65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65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65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65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65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65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65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65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65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65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65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65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65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65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65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65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65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65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65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65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65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65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65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65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65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65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65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65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65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65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65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65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65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65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65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65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65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65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65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65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65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65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65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65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65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65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65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65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65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65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65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65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65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65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65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65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65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65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65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65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65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65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65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65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65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65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65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65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65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65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65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65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65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65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65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65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65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65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65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65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65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65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65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65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65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65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65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65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65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65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65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65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65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65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65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65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65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65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65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65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65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65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65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65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65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65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6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2025-01-29T05:20:39Z</dcterms:modified>
</cp:coreProperties>
</file>