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Sachinkumar Bhimrao Suryawanshi\Flat\"/>
    </mc:Choice>
  </mc:AlternateContent>
  <xr:revisionPtr revIDLastSave="0" documentId="13_ncr:1_{E024B1D6-3CCE-4DAC-A8E6-B3674166CAE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4" l="1"/>
  <c r="C2" i="4"/>
  <c r="Q2" i="4"/>
  <c r="Q3" i="4" l="1"/>
  <c r="Q21" i="4"/>
  <c r="G29" i="4"/>
  <c r="P7" i="4" l="1"/>
  <c r="Q7" i="4" s="1"/>
  <c r="J7" i="4"/>
  <c r="I7" i="4"/>
  <c r="Q6" i="4"/>
  <c r="P6" i="4"/>
  <c r="J6" i="4"/>
  <c r="I6" i="4"/>
  <c r="Q5" i="4"/>
  <c r="J5" i="4"/>
  <c r="I5" i="4"/>
  <c r="P4" i="4"/>
  <c r="J4" i="4"/>
  <c r="I4" i="4"/>
  <c r="P3" i="4"/>
  <c r="J3" i="4"/>
  <c r="I3" i="4"/>
  <c r="P2" i="4"/>
  <c r="J2" i="4"/>
  <c r="I2" i="4"/>
  <c r="C12" i="25" l="1"/>
  <c r="C5" i="25" l="1"/>
  <c r="C4" i="25"/>
  <c r="C3" i="25"/>
  <c r="B2" i="4"/>
  <c r="B3" i="4"/>
  <c r="D3" i="4" s="1"/>
  <c r="B4" i="4"/>
  <c r="C4" i="4" s="1"/>
  <c r="D4" i="4" s="1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2" i="4" l="1"/>
  <c r="F2" i="4"/>
  <c r="G6" i="4"/>
  <c r="H6" i="4"/>
  <c r="F6" i="4"/>
  <c r="H3" i="4"/>
  <c r="G3" i="4"/>
  <c r="F3" i="4"/>
  <c r="H7" i="4"/>
  <c r="G7" i="4"/>
  <c r="F7" i="4"/>
  <c r="H4" i="4"/>
  <c r="F4" i="4"/>
  <c r="G4" i="4"/>
  <c r="H9" i="4"/>
  <c r="F10" i="4"/>
  <c r="D2" i="4"/>
  <c r="H2" i="4" s="1"/>
  <c r="H8" i="4"/>
  <c r="D6" i="4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<sst xmlns="http://schemas.openxmlformats.org/spreadsheetml/2006/main" count="130" uniqueCount="88">
  <si>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</si>
  <si>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</si>
  <si>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</si>
  <si>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</si>
  <si>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</si>
  <si>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</si>
  <si>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</si>
  <si>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</si>
  <si>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</si>
  <si>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</si>
  <si>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</si>
  <si>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</si>
  <si>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</si>
  <si>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</si>
  <si>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</si>
  <si>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</si>
  <si>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</si>
  <si>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</si>
  <si>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</si>
  <si>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</si>
  <si>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</si>
  <si>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</si>
  <si>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</si>
  <si>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</si>
  <si>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</si>
  <si>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</si>
  <si>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</si>
  <si>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</si>
  <si>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</si>
  <si>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</si>
  <si>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</si>
  <si>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</si>
  <si>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</si>
  <si>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</si>
  <si>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</si>
  <si>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</si>
  <si>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</si>
  <si>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</si>
  <si>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</si>
  <si>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</si>
  <si>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</si>
  <si>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</si>
  <si>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</si>
  <si>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</si>
  <si>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</si>
  <si>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</si>
  <si>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</si>
  <si>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</si>
  <si>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</si>
  <si>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</si>
  <si>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</si>
  <si>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</si>
  <si>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</si>
  <si>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</si>
  <si>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</si>
  <si>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</si>
  <si>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</si>
  <si>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</si>
  <si>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</si>
  <si>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</si>
  <si>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</si>
  <si>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</si>
  <si>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</si>
  <si>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</si>
  <si>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</si>
  <si>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</si>
  <si>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</si>
  <si>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</si>
  <si>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</si>
  <si>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</si>
  <si>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</si>
  <si>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</si>
  <si>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</si>
  <si>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</si>
  <si>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</si>
  <si>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</si>
  <si>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</si>
  <si>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</si>
  <si>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</si>
  <si>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</si>
  <si>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</si>
  <si>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</si>
  <si>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</si>
  <si>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</si>
  <si>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OC-2014</t>
  </si>
  <si>
    <t>MCA</t>
  </si>
  <si>
    <t>IGR-20.12.24</t>
  </si>
  <si>
    <t>IGR-04.11.24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</si>
</sst>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2BA00-854C-4921-9A6D-6267B3C5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A276F-93E5-4A70-B33E-FC98A75E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82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4A5DB-960C-4A5C-9DAA-5B52D092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47</xdr:row>
      <xdr:rowOff>96440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04DCD4-93EE-4803-A38C-110F49244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285773.74900000001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315173.74900000001</v>
      </c>
      <c r="D9" s="51" t="s">
        <v>62</v>
      </c>
      <c r="E9" s="52">
        <f>C9/10.764</f>
        <v>29280.355722779637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11</v>
      </c>
      <c r="D13" s="58">
        <f>D12-C13</f>
        <v>89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33" sqref="O3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6500</v>
      </c>
      <c r="C3" s="19" t="s">
        <v>75</v>
      </c>
      <c r="D3" s="6" t="s">
        <v>71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4000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11</v>
      </c>
      <c r="C7" s="20">
        <v>2025</v>
      </c>
    </row>
    <row r="8" spans="1:4" x14ac:dyDescent="0.25">
      <c r="A8" s="13" t="s">
        <v>18</v>
      </c>
      <c r="B8" s="20">
        <f>B9-B7</f>
        <v>49</v>
      </c>
      <c r="C8" s="20">
        <v>2014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16.5</v>
      </c>
      <c r="C10" s="20"/>
    </row>
    <row r="11" spans="1:4" x14ac:dyDescent="0.25">
      <c r="A11" s="13"/>
      <c r="B11" s="21">
        <f>B10%</f>
        <v>0.16500000000000001</v>
      </c>
      <c r="C11" s="21"/>
    </row>
    <row r="12" spans="1:4" x14ac:dyDescent="0.25">
      <c r="A12" s="13" t="s">
        <v>21</v>
      </c>
      <c r="B12" s="16">
        <f>B6*B11</f>
        <v>412.5</v>
      </c>
      <c r="C12" s="19"/>
    </row>
    <row r="13" spans="1:4" x14ac:dyDescent="0.25">
      <c r="A13" s="13" t="s">
        <v>22</v>
      </c>
      <c r="B13" s="16">
        <f>B6-B12</f>
        <v>2087.5</v>
      </c>
      <c r="C13" s="19"/>
    </row>
    <row r="14" spans="1:4" x14ac:dyDescent="0.25">
      <c r="A14" s="13" t="s">
        <v>15</v>
      </c>
      <c r="B14" s="16">
        <f>B5</f>
        <v>4000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6087.5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912</v>
      </c>
      <c r="C18" s="20"/>
    </row>
    <row r="19" spans="1:4" x14ac:dyDescent="0.25">
      <c r="A19" s="13" t="s">
        <v>73</v>
      </c>
      <c r="B19" s="24">
        <f>B18*B16</f>
        <v>5551800</v>
      </c>
      <c r="C19" s="65"/>
      <c r="D19" s="58"/>
    </row>
    <row r="20" spans="1:4" x14ac:dyDescent="0.25">
      <c r="A20" s="13" t="s">
        <v>24</v>
      </c>
      <c r="B20" s="25">
        <f>B19*90%</f>
        <v>4996620</v>
      </c>
      <c r="C20" s="24"/>
      <c r="D20" s="58"/>
    </row>
    <row r="21" spans="1:4" x14ac:dyDescent="0.25">
      <c r="A21" s="13" t="s">
        <v>25</v>
      </c>
      <c r="B21" s="25">
        <f>B19*80%</f>
        <v>4441440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2280000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11566.25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5" sqref="S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331.10064</v>
      </c>
      <c r="C2" s="4">
        <f t="shared" ref="C2:C16" si="1">B2*1.2</f>
        <v>397.32076799999999</v>
      </c>
      <c r="D2" s="4">
        <f t="shared" ref="D2:D16" si="2">C2*1.2</f>
        <v>476.78492159999996</v>
      </c>
      <c r="E2" s="5">
        <f t="shared" ref="E2:E16" si="3">R2</f>
        <v>2400000</v>
      </c>
      <c r="F2" s="4">
        <f t="shared" ref="F2:F7" si="4">ROUND((E2/B2),0)</f>
        <v>7249</v>
      </c>
      <c r="G2" s="67">
        <f t="shared" ref="G2:G7" si="5">ROUND((E2/C2),0)</f>
        <v>6040</v>
      </c>
      <c r="H2" s="67">
        <f t="shared" ref="H2:H7" si="6">ROUND((E2/D2),0)</f>
        <v>5034</v>
      </c>
      <c r="I2" s="67">
        <f t="shared" ref="I2:I7" si="7">T2</f>
        <v>0</v>
      </c>
      <c r="J2" s="67">
        <f t="shared" ref="J2:J7" si="8">U2</f>
        <v>0</v>
      </c>
      <c r="K2" s="68"/>
      <c r="L2" s="68"/>
      <c r="M2" s="68"/>
      <c r="N2" s="68"/>
      <c r="O2" s="68">
        <v>0</v>
      </c>
      <c r="P2" s="68">
        <f t="shared" ref="P2:P7" si="9">O2/1.2</f>
        <v>0</v>
      </c>
      <c r="Q2" s="68">
        <f>30.76*10.764</f>
        <v>331.10064</v>
      </c>
      <c r="R2" s="69">
        <v>2400000</v>
      </c>
      <c r="S2" s="2" t="s">
        <v>86</v>
      </c>
    </row>
    <row r="3" spans="1:19" x14ac:dyDescent="0.25">
      <c r="A3" s="4">
        <v>2</v>
      </c>
      <c r="B3" s="4">
        <f t="shared" si="0"/>
        <v>442.72332</v>
      </c>
      <c r="C3" s="4">
        <f t="shared" si="1"/>
        <v>531.26798399999996</v>
      </c>
      <c r="D3" s="4">
        <f t="shared" si="2"/>
        <v>637.52158079999992</v>
      </c>
      <c r="E3" s="5">
        <f t="shared" si="3"/>
        <v>3500000</v>
      </c>
      <c r="F3" s="4">
        <f t="shared" si="4"/>
        <v>7906</v>
      </c>
      <c r="G3" s="67">
        <f t="shared" si="5"/>
        <v>6588</v>
      </c>
      <c r="H3" s="67">
        <f t="shared" si="6"/>
        <v>5490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 t="shared" si="9"/>
        <v>0</v>
      </c>
      <c r="Q3" s="68">
        <f>41.13*10.764</f>
        <v>442.72332</v>
      </c>
      <c r="R3" s="69">
        <v>3500000</v>
      </c>
      <c r="S3" s="2" t="s">
        <v>87</v>
      </c>
    </row>
    <row r="4" spans="1:19" x14ac:dyDescent="0.25">
      <c r="A4" s="4">
        <v>3</v>
      </c>
      <c r="B4" s="4">
        <f t="shared" si="0"/>
        <v>660</v>
      </c>
      <c r="C4" s="4">
        <f t="shared" si="1"/>
        <v>792</v>
      </c>
      <c r="D4" s="4">
        <f t="shared" si="2"/>
        <v>950.4</v>
      </c>
      <c r="E4" s="5">
        <f t="shared" si="3"/>
        <v>4900000</v>
      </c>
      <c r="F4" s="4">
        <f t="shared" si="4"/>
        <v>7424</v>
      </c>
      <c r="G4" s="67">
        <f t="shared" si="5"/>
        <v>6187</v>
      </c>
      <c r="H4" s="67">
        <f t="shared" si="6"/>
        <v>5156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f t="shared" si="9"/>
        <v>0</v>
      </c>
      <c r="Q4" s="68">
        <v>660</v>
      </c>
      <c r="R4" s="69">
        <v>4900000</v>
      </c>
      <c r="S4" s="2"/>
    </row>
    <row r="5" spans="1:19" x14ac:dyDescent="0.25">
      <c r="A5" s="4">
        <v>4</v>
      </c>
      <c r="B5" s="4">
        <f t="shared" si="0"/>
        <v>1000</v>
      </c>
      <c r="C5" s="4">
        <f t="shared" si="1"/>
        <v>1200</v>
      </c>
      <c r="D5" s="4">
        <f t="shared" si="2"/>
        <v>1440</v>
      </c>
      <c r="E5" s="5">
        <f t="shared" si="3"/>
        <v>7500000</v>
      </c>
      <c r="F5" s="4">
        <f t="shared" si="4"/>
        <v>7500</v>
      </c>
      <c r="G5" s="67">
        <f t="shared" si="5"/>
        <v>6250</v>
      </c>
      <c r="H5" s="67">
        <f t="shared" si="6"/>
        <v>5208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v>1200</v>
      </c>
      <c r="Q5" s="68">
        <f t="shared" ref="Q5:Q7" si="10">P5/1.2</f>
        <v>1000</v>
      </c>
      <c r="R5" s="69">
        <v>7500000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ref="F8:F15" si="11">ROUND((E8/B8),0)</f>
        <v>#DIV/0!</v>
      </c>
      <c r="G8" s="4" t="e">
        <f t="shared" ref="G8:G15" si="12">ROUND((E8/C8),0)</f>
        <v>#DIV/0!</v>
      </c>
      <c r="H8" s="4" t="e">
        <f t="shared" ref="H8:H15" si="13">ROUND((E8/D8),0)</f>
        <v>#DIV/0!</v>
      </c>
      <c r="I8" s="4">
        <f t="shared" ref="I8:I15" si="14">T8</f>
        <v>0</v>
      </c>
      <c r="J8" s="4">
        <f t="shared" ref="J8:J15" si="15">U8</f>
        <v>0</v>
      </c>
      <c r="O8">
        <v>0</v>
      </c>
      <c r="P8">
        <f t="shared" ref="P8:P10" si="16">O8/1.2</f>
        <v>0</v>
      </c>
      <c r="Q8">
        <f t="shared" ref="Q8:Q10" si="17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1"/>
        <v>#DIV/0!</v>
      </c>
      <c r="G9" s="4" t="e">
        <f t="shared" si="12"/>
        <v>#DIV/0!</v>
      </c>
      <c r="H9" s="4" t="e">
        <f t="shared" si="13"/>
        <v>#DIV/0!</v>
      </c>
      <c r="I9" s="4">
        <f t="shared" si="14"/>
        <v>0</v>
      </c>
      <c r="J9" s="4">
        <f t="shared" si="15"/>
        <v>0</v>
      </c>
      <c r="O9">
        <v>0</v>
      </c>
      <c r="P9">
        <f t="shared" si="16"/>
        <v>0</v>
      </c>
      <c r="Q9">
        <f t="shared" si="17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1"/>
        <v>#DIV/0!</v>
      </c>
      <c r="G10" s="4" t="e">
        <f t="shared" si="12"/>
        <v>#DIV/0!</v>
      </c>
      <c r="H10" s="4" t="e">
        <f t="shared" si="13"/>
        <v>#DIV/0!</v>
      </c>
      <c r="I10" s="4">
        <f t="shared" si="14"/>
        <v>0</v>
      </c>
      <c r="J10" s="4">
        <f t="shared" si="15"/>
        <v>0</v>
      </c>
      <c r="O10">
        <v>0</v>
      </c>
      <c r="P10">
        <f t="shared" si="16"/>
        <v>0</v>
      </c>
      <c r="Q10">
        <f t="shared" si="17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1"/>
        <v>#DIV/0!</v>
      </c>
      <c r="G11" s="4" t="e">
        <f t="shared" si="12"/>
        <v>#DIV/0!</v>
      </c>
      <c r="H11" s="4" t="e">
        <f t="shared" si="13"/>
        <v>#DIV/0!</v>
      </c>
      <c r="I11" s="4">
        <f t="shared" si="14"/>
        <v>0</v>
      </c>
      <c r="J11" s="4">
        <f t="shared" si="15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1"/>
        <v>#DIV/0!</v>
      </c>
      <c r="G12" s="4" t="e">
        <f t="shared" si="12"/>
        <v>#DIV/0!</v>
      </c>
      <c r="H12" s="4" t="e">
        <f t="shared" si="13"/>
        <v>#DIV/0!</v>
      </c>
      <c r="I12" s="4">
        <f t="shared" si="14"/>
        <v>0</v>
      </c>
      <c r="J12" s="4">
        <f t="shared" si="15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84</v>
      </c>
    </row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85</v>
      </c>
      <c r="G27" s="45">
        <v>747</v>
      </c>
    </row>
    <row r="28" spans="1:19" s="9" customFormat="1" x14ac:dyDescent="0.25">
      <c r="C28" s="60" t="s">
        <v>74</v>
      </c>
      <c r="D28" s="60"/>
      <c r="F28" s="45" t="s">
        <v>83</v>
      </c>
      <c r="G28" s="45">
        <v>760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f>G28*1.2</f>
        <v>912</v>
      </c>
      <c r="H29" s="9">
        <f>G29/G28</f>
        <v>1.2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2025-01-30T06:31:55Z</dcterms:modified>
</cp:coreProperties>
</file>